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\FINANCE SHARED\Timesheet Templates\Pay Period Schedules - FIELD\"/>
    </mc:Choice>
  </mc:AlternateContent>
  <xr:revisionPtr revIDLastSave="0" documentId="13_ncr:1_{C6C48FD2-56E9-4E97-93F9-43DD4805B7B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 PP&amp;TS Due Date " sheetId="6" r:id="rId1"/>
    <sheet name="2017 PP&amp;TS Due Date " sheetId="4" r:id="rId2"/>
    <sheet name="2016 PP&amp;TS Due Date  " sheetId="5" r:id="rId3"/>
    <sheet name="ORIG" sheetId="1" r:id="rId4"/>
  </sheets>
  <calcPr calcId="191029"/>
  <customWorkbookViews>
    <customWorkbookView name="j - Personal View" guid="{07A7BD41-640A-4635-A40E-427AAFE0EAF0}" mergeInterval="0" personalView="1" maximized="1" xWindow="-4" yWindow="-4" windowWidth="1928" windowHeight="88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6" l="1"/>
  <c r="E61" i="6"/>
  <c r="H22" i="6"/>
  <c r="H23" i="6" s="1"/>
  <c r="E58" i="6"/>
  <c r="E60" i="6" l="1"/>
  <c r="E59" i="6"/>
  <c r="E57" i="6"/>
  <c r="E56" i="6"/>
  <c r="E55" i="6"/>
  <c r="H24" i="6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F22" i="6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D22" i="6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E58" i="4" l="1"/>
  <c r="H24" i="4"/>
  <c r="H25" i="4" s="1"/>
  <c r="E62" i="5"/>
  <c r="E61" i="5"/>
  <c r="H60" i="5"/>
  <c r="E60" i="5"/>
  <c r="E59" i="5"/>
  <c r="E58" i="5"/>
  <c r="E57" i="5"/>
  <c r="E56" i="5"/>
  <c r="E55" i="5"/>
  <c r="D25" i="5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H24" i="5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F24" i="5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D24" i="5"/>
  <c r="E62" i="4" l="1"/>
  <c r="E61" i="4"/>
  <c r="E63" i="4" l="1"/>
  <c r="E60" i="4"/>
  <c r="E59" i="4"/>
  <c r="E57" i="4"/>
  <c r="E56" i="4"/>
  <c r="D24" i="4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E64" i="1"/>
  <c r="E63" i="1"/>
  <c r="E62" i="1"/>
  <c r="E61" i="1"/>
  <c r="E60" i="1"/>
  <c r="E59" i="1"/>
  <c r="E58" i="1"/>
  <c r="D22" i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F21" i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H26" i="4" l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21" i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F24" i="4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H48" i="1" l="1"/>
  <c r="H49" i="1" s="1"/>
  <c r="H50" i="1" s="1"/>
  <c r="H39" i="4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l="1"/>
  <c r="H5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</author>
  </authors>
  <commentList>
    <comment ref="G24" authorId="0" shapeId="0" xr:uid="{00000000-0006-0000-0200-000001000000}">
      <text>
        <r>
          <rPr>
            <sz val="10"/>
            <color indexed="81"/>
            <rFont val="Tahoma"/>
            <family val="2"/>
          </rPr>
          <t>Pay day onThurs, 12/31/15, due to Jan. 1st  holiday on Fri, 1/1/16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<sst xmlns="http://schemas.openxmlformats.org/spreadsheetml/2006/main" count="585" uniqueCount="80">
  <si>
    <t>2013 PAY PERIOD, TIMESHEET DUE &amp; PAY DATE SCHEDULE</t>
  </si>
  <si>
    <t>TIMESHEETS ARE DUE EVERY WEEK  by:</t>
  </si>
  <si>
    <r>
      <t xml:space="preserve">           1.)  </t>
    </r>
    <r>
      <rPr>
        <b/>
        <i/>
        <u/>
        <sz val="14"/>
        <rFont val="Geneva"/>
      </rPr>
      <t>Bringing</t>
    </r>
    <r>
      <rPr>
        <sz val="12"/>
        <rFont val="Geneva"/>
      </rPr>
      <t xml:space="preserve"> the weekly timesheet into the office </t>
    </r>
    <r>
      <rPr>
        <b/>
        <i/>
        <u/>
        <sz val="12"/>
        <rFont val="Geneva"/>
      </rPr>
      <t>every</t>
    </r>
    <r>
      <rPr>
        <sz val="12"/>
        <rFont val="Geneva"/>
      </rPr>
      <t xml:space="preserve"> </t>
    </r>
    <r>
      <rPr>
        <u/>
        <sz val="12"/>
        <rFont val="Geneva"/>
      </rPr>
      <t>Monday by 4:30 PM</t>
    </r>
    <r>
      <rPr>
        <sz val="12"/>
        <rFont val="Geneva"/>
      </rPr>
      <t xml:space="preserve">,   OR </t>
    </r>
  </si>
  <si>
    <r>
      <t xml:space="preserve">           2.)  </t>
    </r>
    <r>
      <rPr>
        <b/>
        <i/>
        <u/>
        <sz val="14"/>
        <rFont val="Geneva"/>
      </rPr>
      <t>Placing</t>
    </r>
    <r>
      <rPr>
        <sz val="12"/>
        <rFont val="Geneva"/>
      </rPr>
      <t xml:space="preserve"> the weekly timesheet in the green dropbox </t>
    </r>
    <r>
      <rPr>
        <i/>
        <u/>
        <sz val="12"/>
        <rFont val="Geneva"/>
      </rPr>
      <t>no later</t>
    </r>
    <r>
      <rPr>
        <u/>
        <sz val="12"/>
        <rFont val="Geneva"/>
      </rPr>
      <t xml:space="preserve"> than </t>
    </r>
    <r>
      <rPr>
        <b/>
        <u/>
        <sz val="12"/>
        <rFont val="Geneva"/>
      </rPr>
      <t>each</t>
    </r>
    <r>
      <rPr>
        <u/>
        <sz val="12"/>
        <rFont val="Geneva"/>
      </rPr>
      <t xml:space="preserve"> TUESDAY by 8:30 AM</t>
    </r>
    <r>
      <rPr>
        <sz val="12"/>
        <rFont val="Geneva"/>
      </rPr>
      <t>, OR</t>
    </r>
  </si>
  <si>
    <r>
      <t xml:space="preserve">           3.)  </t>
    </r>
    <r>
      <rPr>
        <b/>
        <i/>
        <u/>
        <sz val="14"/>
        <rFont val="Geneva"/>
      </rPr>
      <t>Mailing</t>
    </r>
    <r>
      <rPr>
        <sz val="12"/>
        <rFont val="Geneva"/>
      </rPr>
      <t xml:space="preserve"> weekly timesheet to:       PO BOX 7728, Madison, WI  53707-7728     </t>
    </r>
    <r>
      <rPr>
        <b/>
        <i/>
        <u/>
        <sz val="12"/>
        <rFont val="Geneva"/>
      </rPr>
      <t xml:space="preserve"> </t>
    </r>
  </si>
  <si>
    <r>
      <t>If you mail</t>
    </r>
    <r>
      <rPr>
        <b/>
        <u/>
        <sz val="16"/>
        <rFont val="Geneva"/>
      </rPr>
      <t xml:space="preserve">, </t>
    </r>
    <r>
      <rPr>
        <b/>
        <u/>
        <sz val="14"/>
        <rFont val="Geneva"/>
      </rPr>
      <t xml:space="preserve">MAIL ONLY </t>
    </r>
    <r>
      <rPr>
        <sz val="14"/>
        <rFont val="Geneva"/>
      </rPr>
      <t xml:space="preserve">to:  Community Living Alliance,  </t>
    </r>
    <r>
      <rPr>
        <u/>
        <sz val="14"/>
        <rFont val="Geneva"/>
      </rPr>
      <t>P.O. Box 7728</t>
    </r>
    <r>
      <rPr>
        <sz val="14"/>
        <rFont val="Geneva"/>
      </rPr>
      <t>, Madison, WI  53707-7728.</t>
    </r>
  </si>
  <si>
    <r>
      <t>If you mail, MAIL ONLY:</t>
    </r>
    <r>
      <rPr>
        <sz val="14"/>
        <rFont val="Geneva"/>
      </rPr>
      <t xml:space="preserve">  from a Post Office building or blue postal box </t>
    </r>
    <r>
      <rPr>
        <b/>
        <i/>
        <u/>
        <sz val="14"/>
        <rFont val="Geneva"/>
      </rPr>
      <t>NO LATER THAN SUNDAY</t>
    </r>
  </si>
  <si>
    <t>Timesheets not received by due date because of incorrect mailing address will be considered late.</t>
  </si>
  <si>
    <t xml:space="preserve"> </t>
  </si>
  <si>
    <t xml:space="preserve">Your first payment for timesheets submitted will be in the form of a check.  We will send information to your bank to verify all your </t>
  </si>
  <si>
    <t>account information before processing your first direct deposit.   Thereafter we will directly deposit your payroll into your bank account.</t>
  </si>
  <si>
    <r>
      <t>PLEASE</t>
    </r>
    <r>
      <rPr>
        <sz val="11"/>
        <rFont val="Geneva"/>
      </rPr>
      <t xml:space="preserve"> contact your POSTAL CARRIER if you do not receive your check.   We will not </t>
    </r>
  </si>
  <si>
    <t>begin the process of replacing a paycheck for 12 days after the check issue date.</t>
  </si>
  <si>
    <t>PAY PERIOD</t>
  </si>
  <si>
    <t xml:space="preserve">DD's Posted </t>
  </si>
  <si>
    <t>START DATE</t>
  </si>
  <si>
    <t>END DATE</t>
  </si>
  <si>
    <t>*Manual PayCheck Mail Date</t>
  </si>
  <si>
    <t>SUN</t>
  </si>
  <si>
    <t>SAT</t>
  </si>
  <si>
    <t>WED</t>
  </si>
  <si>
    <t>TUES</t>
  </si>
  <si>
    <t>← banks are closed on Weds 1/1/14</t>
  </si>
  <si>
    <t>The following are postal holidays, if you are mailing your timesheet, please make sure your timesheet is mailed no later than Sunday to assure timely delivery.</t>
  </si>
  <si>
    <t>The following are days that CLA offices are closed for business, please place your timesheet in the green dropbox, instead of bringing to the front desk.</t>
  </si>
  <si>
    <t>Post Office Closed</t>
  </si>
  <si>
    <t>Mail timesheet by</t>
  </si>
  <si>
    <t>CLA offices closed</t>
  </si>
  <si>
    <r>
      <rPr>
        <b/>
        <sz val="10"/>
        <rFont val="Arial"/>
        <family val="2"/>
      </rPr>
      <t>↙</t>
    </r>
    <r>
      <rPr>
        <sz val="11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Staff will be in the office</t>
    </r>
  </si>
  <si>
    <t>Monday</t>
  </si>
  <si>
    <r>
      <t>PCWs should bring timesheets to the office</t>
    </r>
    <r>
      <rPr>
        <sz val="11"/>
        <color theme="1"/>
        <rFont val="Calibri"/>
        <family val="2"/>
        <scheme val="minor"/>
      </rPr>
      <t xml:space="preserve"> </t>
    </r>
    <r>
      <rPr>
        <i/>
        <u/>
        <sz val="10"/>
        <rFont val="Geneva"/>
      </rPr>
      <t xml:space="preserve">preferably </t>
    </r>
    <r>
      <rPr>
        <sz val="11"/>
        <color theme="1"/>
        <rFont val="Calibri"/>
        <family val="2"/>
        <scheme val="minor"/>
      </rPr>
      <t xml:space="preserve">by </t>
    </r>
    <r>
      <rPr>
        <b/>
        <u/>
        <sz val="10"/>
        <rFont val="Geneva"/>
      </rPr>
      <t>Mon, 12/24 at 12:00pm</t>
    </r>
  </si>
  <si>
    <r>
      <rPr>
        <b/>
        <sz val="10"/>
        <rFont val="Arial"/>
        <family val="2"/>
      </rPr>
      <t>←</t>
    </r>
    <r>
      <rPr>
        <sz val="6.75"/>
        <rFont val="Geneva"/>
      </rPr>
      <t xml:space="preserve"> </t>
    </r>
    <r>
      <rPr>
        <sz val="9"/>
        <rFont val="Geneva"/>
      </rPr>
      <t>Reception area open until noon</t>
    </r>
  </si>
  <si>
    <t>Tuesday</t>
  </si>
  <si>
    <t xml:space="preserve">                 </t>
  </si>
  <si>
    <t>← ← PR staff will be in the office on days highlighted to the left &amp; retrieve timesheets from ←←Green Box during the day</t>
  </si>
  <si>
    <t>Saturday</t>
  </si>
  <si>
    <t>Sunday</t>
  </si>
  <si>
    <t>Thursday</t>
  </si>
  <si>
    <r>
      <rPr>
        <sz val="10"/>
        <rFont val="Calibri"/>
        <family val="2"/>
      </rPr>
      <t>←</t>
    </r>
    <r>
      <rPr>
        <sz val="11"/>
        <color theme="1"/>
        <rFont val="Calibri"/>
        <family val="2"/>
        <scheme val="minor"/>
      </rPr>
      <t xml:space="preserve"> PR </t>
    </r>
    <r>
      <rPr>
        <sz val="9"/>
        <rFont val="Geneva"/>
      </rPr>
      <t>Staff will be in the office working on Payroll &amp; will retrieve timesheets from the Green box during the day</t>
    </r>
  </si>
  <si>
    <t>Wednesday</t>
  </si>
  <si>
    <r>
      <t>PCWs should bring timesheets to the office</t>
    </r>
    <r>
      <rPr>
        <sz val="11"/>
        <color theme="1"/>
        <rFont val="Calibri"/>
        <family val="2"/>
        <scheme val="minor"/>
      </rPr>
      <t xml:space="preserve"> by </t>
    </r>
    <r>
      <rPr>
        <b/>
        <u/>
        <sz val="10"/>
        <rFont val="Geneva"/>
      </rPr>
      <t>Tues, 12/24 at 8:30 am</t>
    </r>
  </si>
  <si>
    <t>Friday</t>
  </si>
  <si>
    <r>
      <t xml:space="preserve"> ← ← PR </t>
    </r>
    <r>
      <rPr>
        <sz val="9"/>
        <rFont val="Geneva"/>
      </rPr>
      <t>Staff will be in the office until noon, Tuesday, 12/24/13 working on Payroll</t>
    </r>
  </si>
  <si>
    <t>FRIDAY</t>
  </si>
  <si>
    <r>
      <t xml:space="preserve">Timesheets placed in the </t>
    </r>
    <r>
      <rPr>
        <b/>
        <sz val="12"/>
        <color rgb="FF00B050"/>
        <rFont val="Geneva"/>
      </rPr>
      <t>GREEN BOX</t>
    </r>
    <r>
      <rPr>
        <sz val="12"/>
        <color rgb="FFFF0000"/>
        <rFont val="Geneva"/>
      </rPr>
      <t xml:space="preserve"> after 8:30 am Tuesday will be LATE, please take the time to bring your timesheet into the office if you arrive after 8:30 and before 10:30 am on Tuesdays.  Payroll staff will be at the front desk to review timesheets on Tuesday mornings.</t>
    </r>
  </si>
  <si>
    <r>
      <t>If you mail</t>
    </r>
    <r>
      <rPr>
        <b/>
        <u/>
        <sz val="16"/>
        <rFont val="Geneva"/>
      </rPr>
      <t xml:space="preserve">, </t>
    </r>
    <r>
      <rPr>
        <b/>
        <u/>
        <sz val="14"/>
        <rFont val="Geneva"/>
      </rPr>
      <t xml:space="preserve">MAIL ONLY </t>
    </r>
    <r>
      <rPr>
        <sz val="14"/>
        <rFont val="Geneva"/>
      </rPr>
      <t xml:space="preserve">to:  Community Living Alliance,  </t>
    </r>
    <r>
      <rPr>
        <u/>
        <sz val="14"/>
        <rFont val="Geneva"/>
      </rPr>
      <t>P.O. Box 8100</t>
    </r>
    <r>
      <rPr>
        <sz val="14"/>
        <rFont val="Geneva"/>
      </rPr>
      <t>, Madison, WI  53708-8100.</t>
    </r>
  </si>
  <si>
    <t xml:space="preserve">THURS </t>
  </si>
  <si>
    <r>
      <t xml:space="preserve">           1.)  </t>
    </r>
    <r>
      <rPr>
        <b/>
        <i/>
        <u/>
        <sz val="14"/>
        <rFont val="Geneva"/>
      </rPr>
      <t>Bringing</t>
    </r>
    <r>
      <rPr>
        <sz val="12"/>
        <rFont val="Geneva"/>
      </rPr>
      <t xml:space="preserve"> your weekly ROC/timesheet into the office on Mondays from 8:30am - 4:30 pm,  </t>
    </r>
  </si>
  <si>
    <r>
      <t>and on Tuesdays from 8:30 am - 10:30 am;</t>
    </r>
    <r>
      <rPr>
        <i/>
        <sz val="10"/>
        <color rgb="FF006600"/>
        <rFont val="Geneva"/>
      </rPr>
      <t xml:space="preserve"> (</t>
    </r>
    <r>
      <rPr>
        <b/>
        <i/>
        <u val="double"/>
        <sz val="10"/>
        <color rgb="FFC00000"/>
        <rFont val="Geneva"/>
      </rPr>
      <t>1st</t>
    </r>
    <r>
      <rPr>
        <i/>
        <sz val="10"/>
        <color rgb="FFC00000"/>
        <rFont val="Geneva"/>
      </rPr>
      <t xml:space="preserve"> </t>
    </r>
    <r>
      <rPr>
        <b/>
        <i/>
        <sz val="10"/>
        <color rgb="FFC00000"/>
        <rFont val="Geneva"/>
      </rPr>
      <t>preferred submission method when possible</t>
    </r>
    <r>
      <rPr>
        <i/>
        <sz val="10"/>
        <color rgb="FF006600"/>
        <rFont val="Geneva"/>
      </rPr>
      <t>)</t>
    </r>
    <r>
      <rPr>
        <i/>
        <sz val="12"/>
        <color rgb="FF006600"/>
        <rFont val="Geneva"/>
      </rPr>
      <t xml:space="preserve"> </t>
    </r>
    <r>
      <rPr>
        <sz val="12"/>
        <rFont val="Geneva"/>
      </rPr>
      <t xml:space="preserve"> OR</t>
    </r>
  </si>
  <si>
    <r>
      <t xml:space="preserve">           3.)  </t>
    </r>
    <r>
      <rPr>
        <b/>
        <i/>
        <u/>
        <sz val="14"/>
        <rFont val="Geneva"/>
      </rPr>
      <t>Mailing</t>
    </r>
    <r>
      <rPr>
        <sz val="12"/>
        <rFont val="Geneva"/>
      </rPr>
      <t xml:space="preserve"> your weekly timesheet to:       PO BOX 8100, Madison, WI  53708-8100   </t>
    </r>
    <r>
      <rPr>
        <i/>
        <sz val="10"/>
        <color rgb="FF006600"/>
        <rFont val="Geneva"/>
      </rPr>
      <t xml:space="preserve"> (</t>
    </r>
    <r>
      <rPr>
        <b/>
        <i/>
        <u val="double"/>
        <sz val="10"/>
        <color rgb="FFFF0000"/>
        <rFont val="Geneva"/>
      </rPr>
      <t>this method of submission is not recommended</t>
    </r>
    <r>
      <rPr>
        <i/>
        <sz val="10"/>
        <color rgb="FF006600"/>
        <rFont val="Geneva"/>
      </rPr>
      <t xml:space="preserve">) </t>
    </r>
    <r>
      <rPr>
        <sz val="12"/>
        <rFont val="Geneva"/>
      </rPr>
      <t xml:space="preserve"> </t>
    </r>
    <r>
      <rPr>
        <b/>
        <i/>
        <u/>
        <sz val="12"/>
        <rFont val="Geneva"/>
      </rPr>
      <t xml:space="preserve"> </t>
    </r>
  </si>
  <si>
    <t>Below are postal holidays, if you mail yourROC/ timesheet, please make sure your ROC/timesheet is mailed no later than Saturday to assure timely delivery.</t>
  </si>
  <si>
    <t>The following are days that CLA offices are closed for business, please place your ROC/timesheet in the green dropbox, instead of bringing to the front desk.</t>
  </si>
  <si>
    <r>
      <rPr>
        <sz val="10"/>
        <rFont val="Calibri"/>
        <family val="2"/>
      </rPr>
      <t>←</t>
    </r>
    <r>
      <rPr>
        <sz val="11"/>
        <color theme="1"/>
        <rFont val="Calibri"/>
        <family val="2"/>
        <scheme val="minor"/>
      </rPr>
      <t xml:space="preserve"> PR </t>
    </r>
    <r>
      <rPr>
        <sz val="9"/>
        <rFont val="Geneva"/>
      </rPr>
      <t xml:space="preserve">Staff will be working on Payroll &amp; retrieving ROCs/timesheets from the Green box </t>
    </r>
  </si>
  <si>
    <r>
      <rPr>
        <sz val="10"/>
        <rFont val="Calibri"/>
        <family val="2"/>
      </rPr>
      <t>←</t>
    </r>
    <r>
      <rPr>
        <sz val="11"/>
        <color theme="1"/>
        <rFont val="Calibri"/>
        <family val="2"/>
        <scheme val="minor"/>
      </rPr>
      <t xml:space="preserve"> PR </t>
    </r>
    <r>
      <rPr>
        <sz val="9"/>
        <rFont val="Geneva"/>
      </rPr>
      <t>Staff will be working on Payroll &amp; retrieving ROCs/timesheets from the Green box</t>
    </r>
  </si>
  <si>
    <t>updated 10/22/15</t>
  </si>
  <si>
    <r>
      <t xml:space="preserve">           2.)  </t>
    </r>
    <r>
      <rPr>
        <b/>
        <i/>
        <u/>
        <sz val="14"/>
        <rFont val="Geneva"/>
      </rPr>
      <t>Placing</t>
    </r>
    <r>
      <rPr>
        <sz val="12"/>
        <rFont val="Geneva"/>
      </rPr>
      <t xml:space="preserve"> </t>
    </r>
    <r>
      <rPr>
        <sz val="11"/>
        <rFont val="Geneva"/>
      </rPr>
      <t xml:space="preserve">your weekly ROC/timesheet in the green dropbox </t>
    </r>
    <r>
      <rPr>
        <i/>
        <u/>
        <sz val="11"/>
        <rFont val="Geneva"/>
      </rPr>
      <t>no later</t>
    </r>
    <r>
      <rPr>
        <u/>
        <sz val="11"/>
        <rFont val="Geneva"/>
      </rPr>
      <t xml:space="preserve"> than </t>
    </r>
    <r>
      <rPr>
        <b/>
        <u/>
        <sz val="11"/>
        <rFont val="Geneva"/>
      </rPr>
      <t>each</t>
    </r>
    <r>
      <rPr>
        <u/>
        <sz val="11"/>
        <rFont val="Geneva"/>
      </rPr>
      <t xml:space="preserve"> TUESDAY by 8:30 AM</t>
    </r>
    <r>
      <rPr>
        <sz val="12"/>
        <rFont val="Geneva"/>
      </rPr>
      <t>,</t>
    </r>
    <r>
      <rPr>
        <i/>
        <sz val="10"/>
        <color rgb="FF006600"/>
        <rFont val="Geneva"/>
      </rPr>
      <t xml:space="preserve"> (</t>
    </r>
    <r>
      <rPr>
        <b/>
        <i/>
        <u/>
        <sz val="9"/>
        <color rgb="FFC00000"/>
        <rFont val="Geneva"/>
      </rPr>
      <t>2nd</t>
    </r>
    <r>
      <rPr>
        <b/>
        <i/>
        <sz val="9"/>
        <color rgb="FFC00000"/>
        <rFont val="Geneva"/>
      </rPr>
      <t xml:space="preserve"> preferred submission method when possible</t>
    </r>
    <r>
      <rPr>
        <i/>
        <sz val="10"/>
        <color rgb="FF006600"/>
        <rFont val="Geneva"/>
      </rPr>
      <t>)</t>
    </r>
    <r>
      <rPr>
        <sz val="12"/>
        <rFont val="Geneva"/>
      </rPr>
      <t xml:space="preserve"> OR</t>
    </r>
  </si>
  <si>
    <r>
      <t>If you opt to mail, MAIL ONLY:</t>
    </r>
    <r>
      <rPr>
        <sz val="11"/>
        <rFont val="Geneva"/>
      </rPr>
      <t xml:space="preserve">  from a Post Office building or blue postal box, always remember to mail your timesheet </t>
    </r>
    <r>
      <rPr>
        <i/>
        <u val="double"/>
        <sz val="11"/>
        <color rgb="FFC00000"/>
        <rFont val="Geneva"/>
      </rPr>
      <t>after your last shift each week</t>
    </r>
    <r>
      <rPr>
        <sz val="11"/>
        <rFont val="Geneva"/>
      </rPr>
      <t xml:space="preserve">, or                           by </t>
    </r>
    <r>
      <rPr>
        <b/>
        <i/>
        <u val="double"/>
        <sz val="11"/>
        <color rgb="FFFF0000"/>
        <rFont val="Geneva"/>
      </rPr>
      <t>NO LATER THAN SATURDAY midnight</t>
    </r>
    <r>
      <rPr>
        <b/>
        <i/>
        <u/>
        <sz val="11"/>
        <rFont val="Geneva"/>
      </rPr>
      <t>.</t>
    </r>
    <r>
      <rPr>
        <sz val="11"/>
        <rFont val="Geneva"/>
      </rPr>
      <t xml:space="preserve">  You should check the pick up date and time at the Post Office drop box you are using.</t>
    </r>
  </si>
  <si>
    <t>2017 PAY PERIOD, TIMESHEET DUE &amp; PAY DATE SCHEDULE</t>
  </si>
  <si>
    <t>ROC/TIMESHEETS ARE DUE EVERY WEEK  by:</t>
  </si>
  <si>
    <r>
      <t xml:space="preserve">           1.)  </t>
    </r>
    <r>
      <rPr>
        <b/>
        <i/>
        <u/>
        <sz val="14"/>
        <rFont val="Geneva"/>
      </rPr>
      <t>Bringing</t>
    </r>
    <r>
      <rPr>
        <sz val="12"/>
        <rFont val="Geneva"/>
      </rPr>
      <t xml:space="preserve"> your weekly ROC/Timesheet into the office on Mondays from 8:30am - 4:30 pm,  </t>
    </r>
  </si>
  <si>
    <r>
      <t xml:space="preserve">           2.)  </t>
    </r>
    <r>
      <rPr>
        <b/>
        <i/>
        <u/>
        <sz val="14"/>
        <rFont val="Geneva"/>
      </rPr>
      <t>Placing</t>
    </r>
    <r>
      <rPr>
        <sz val="12"/>
        <rFont val="Geneva"/>
      </rPr>
      <t xml:space="preserve"> </t>
    </r>
    <r>
      <rPr>
        <sz val="11"/>
        <rFont val="Geneva"/>
      </rPr>
      <t xml:space="preserve">your weekly ROC/Timesheet in the green dropbox </t>
    </r>
    <r>
      <rPr>
        <i/>
        <u/>
        <sz val="11"/>
        <rFont val="Geneva"/>
      </rPr>
      <t>no later</t>
    </r>
    <r>
      <rPr>
        <u/>
        <sz val="11"/>
        <rFont val="Geneva"/>
      </rPr>
      <t xml:space="preserve"> than </t>
    </r>
    <r>
      <rPr>
        <b/>
        <u/>
        <sz val="11"/>
        <rFont val="Geneva"/>
      </rPr>
      <t>each</t>
    </r>
    <r>
      <rPr>
        <u/>
        <sz val="11"/>
        <rFont val="Geneva"/>
      </rPr>
      <t xml:space="preserve"> TUESDAY by 8:30 AM</t>
    </r>
    <r>
      <rPr>
        <sz val="12"/>
        <rFont val="Geneva"/>
      </rPr>
      <t>,</t>
    </r>
    <r>
      <rPr>
        <i/>
        <sz val="10"/>
        <color rgb="FF006600"/>
        <rFont val="Geneva"/>
      </rPr>
      <t xml:space="preserve"> (</t>
    </r>
    <r>
      <rPr>
        <b/>
        <i/>
        <u/>
        <sz val="9"/>
        <color rgb="FFC00000"/>
        <rFont val="Geneva"/>
      </rPr>
      <t>2nd</t>
    </r>
    <r>
      <rPr>
        <b/>
        <i/>
        <sz val="9"/>
        <color rgb="FFC00000"/>
        <rFont val="Geneva"/>
      </rPr>
      <t xml:space="preserve"> preferred submission method when possible</t>
    </r>
    <r>
      <rPr>
        <i/>
        <sz val="10"/>
        <color rgb="FF006600"/>
        <rFont val="Geneva"/>
      </rPr>
      <t>)</t>
    </r>
    <r>
      <rPr>
        <sz val="12"/>
        <rFont val="Geneva"/>
      </rPr>
      <t xml:space="preserve"> OR</t>
    </r>
  </si>
  <si>
    <r>
      <t xml:space="preserve">ROC/Timesheets placed in the </t>
    </r>
    <r>
      <rPr>
        <b/>
        <sz val="12"/>
        <color rgb="FF00B050"/>
        <rFont val="Geneva"/>
      </rPr>
      <t>GREEN BOX</t>
    </r>
    <r>
      <rPr>
        <sz val="12"/>
        <color rgb="FFFF0000"/>
        <rFont val="Geneva"/>
      </rPr>
      <t xml:space="preserve"> after 8:30 am Tuesday will be LATE. Please bring your ROC/Timesheet into the CLA office if you arrive after 8:30 and before 10:30 am on Tuesdays.  Front Desk staff will review ROC/Timesheets on Tuesday mornings, while you wait.</t>
    </r>
  </si>
  <si>
    <r>
      <t xml:space="preserve">           3.)  </t>
    </r>
    <r>
      <rPr>
        <b/>
        <i/>
        <u/>
        <sz val="14"/>
        <rFont val="Geneva"/>
      </rPr>
      <t>Mailing</t>
    </r>
    <r>
      <rPr>
        <sz val="12"/>
        <rFont val="Geneva"/>
      </rPr>
      <t xml:space="preserve"> your weekly ROC/Timesheet to:       PO BOX 8100, Madison, WI  53708-8100   </t>
    </r>
    <r>
      <rPr>
        <i/>
        <sz val="10"/>
        <color rgb="FF006600"/>
        <rFont val="Geneva"/>
      </rPr>
      <t xml:space="preserve"> (</t>
    </r>
    <r>
      <rPr>
        <b/>
        <i/>
        <u/>
        <sz val="11"/>
        <color rgb="FFFF0000"/>
        <rFont val="Geneva"/>
      </rPr>
      <t>this method of submission is not recommended</t>
    </r>
    <r>
      <rPr>
        <i/>
        <sz val="10"/>
        <color rgb="FF006600"/>
        <rFont val="Geneva"/>
      </rPr>
      <t xml:space="preserve">) </t>
    </r>
    <r>
      <rPr>
        <sz val="12"/>
        <rFont val="Geneva"/>
      </rPr>
      <t xml:space="preserve"> </t>
    </r>
    <r>
      <rPr>
        <b/>
        <i/>
        <u/>
        <sz val="12"/>
        <rFont val="Geneva"/>
      </rPr>
      <t xml:space="preserve"> </t>
    </r>
  </si>
  <si>
    <r>
      <t>If you opt to mail, MAIL ONLY:</t>
    </r>
    <r>
      <rPr>
        <sz val="11"/>
        <rFont val="Geneva"/>
      </rPr>
      <t xml:space="preserve">  from a Post Office building or blue postal box, we recommend you mail your ROC/Timesheet </t>
    </r>
    <r>
      <rPr>
        <i/>
        <u val="double"/>
        <sz val="11"/>
        <color rgb="FFFF0000"/>
        <rFont val="Geneva"/>
      </rPr>
      <t xml:space="preserve">after your last shift each week. ROC/Timesheets must be postmarked by Monday (Saturday if Monday's a Holiday*). </t>
    </r>
    <r>
      <rPr>
        <sz val="11"/>
        <rFont val="Geneva"/>
      </rPr>
      <t>Check the pick up date &amp; time at the Post Office drop box you are using.</t>
    </r>
  </si>
  <si>
    <t>ROC/Timesheets not received by due date because of incorrect mailing address will be considered late.</t>
  </si>
  <si>
    <t xml:space="preserve">Your first payment for ROC/Timesheets submitted will be in the form of a check.  We will send information to your bank to verify all your </t>
  </si>
  <si>
    <t>*Below are postal holidays, if you mail your ROC/ timesheet, please make sure your ROC/timesheet is mailed no later than Saturday to assure timely delivery.</t>
  </si>
  <si>
    <t>2017 PAY PERIOD, RECORD OF CARES(ROC)/TIMESHEET DUE &amp; PAY DATE SCHEDULE</t>
  </si>
  <si>
    <t>*Below are postal holidays, if you mail your ROC, please make sure your ROC/timesheet is mailed no later than Saturday to assure timely delivery.</t>
  </si>
  <si>
    <r>
      <rPr>
        <sz val="11"/>
        <color theme="1"/>
        <rFont val="Calibri"/>
        <family val="2"/>
      </rPr>
      <t>←</t>
    </r>
    <r>
      <rPr>
        <sz val="8.800000000000000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No Staff in Building, place ROC in Greenbox</t>
    </r>
  </si>
  <si>
    <r>
      <t>If you opt to mail, MAIL ONLY:</t>
    </r>
    <r>
      <rPr>
        <sz val="11"/>
        <rFont val="Geneva"/>
      </rPr>
      <t xml:space="preserve">  from a Post Office building or blue postal box, we </t>
    </r>
    <r>
      <rPr>
        <b/>
        <u/>
        <sz val="11"/>
        <rFont val="Geneva"/>
      </rPr>
      <t>strongly</t>
    </r>
    <r>
      <rPr>
        <sz val="11"/>
        <rFont val="Geneva"/>
      </rPr>
      <t xml:space="preserve"> recommend you mail your ROC </t>
    </r>
    <r>
      <rPr>
        <i/>
        <u val="double"/>
        <sz val="11"/>
        <color rgb="FFFF0000"/>
        <rFont val="Geneva"/>
      </rPr>
      <t xml:space="preserve">after your last shift each week. ROCs must be postmarked by Monday (Saturday if Monday is a Postal Holiday*). </t>
    </r>
    <r>
      <rPr>
        <sz val="11"/>
        <rFont val="Geneva"/>
      </rPr>
      <t>Check the pick up date &amp; time at the Post Office drop box you are using.</t>
    </r>
  </si>
  <si>
    <t>ROCs not received by due date because of incorrect mailing address will be considered late.</t>
  </si>
  <si>
    <t xml:space="preserve">Your first payment for ROC submitted will be in the form of a check.  We will send information to your bank to verify all your </t>
  </si>
  <si>
    <r>
      <t xml:space="preserve">           2.)  </t>
    </r>
    <r>
      <rPr>
        <b/>
        <i/>
        <u/>
        <sz val="14"/>
        <rFont val="Geneva"/>
      </rPr>
      <t>Mailing</t>
    </r>
    <r>
      <rPr>
        <sz val="12"/>
        <rFont val="Geneva"/>
      </rPr>
      <t xml:space="preserve"> your weekly ROC to:       PO BOX 8100, Madison, WI  53708-8100   </t>
    </r>
    <r>
      <rPr>
        <i/>
        <sz val="10"/>
        <color rgb="FF006600"/>
        <rFont val="Geneva"/>
      </rPr>
      <t xml:space="preserve"> (</t>
    </r>
    <r>
      <rPr>
        <b/>
        <i/>
        <u/>
        <sz val="11"/>
        <color rgb="FFFF0000"/>
        <rFont val="Geneva"/>
      </rPr>
      <t>this method of submission is not recommended</t>
    </r>
    <r>
      <rPr>
        <i/>
        <sz val="10"/>
        <color rgb="FF006600"/>
        <rFont val="Geneva"/>
      </rPr>
      <t xml:space="preserve">) </t>
    </r>
    <r>
      <rPr>
        <sz val="12"/>
        <rFont val="Geneva"/>
      </rPr>
      <t xml:space="preserve"> </t>
    </r>
    <r>
      <rPr>
        <b/>
        <i/>
        <u/>
        <sz val="12"/>
        <rFont val="Geneva"/>
      </rPr>
      <t xml:space="preserve"> </t>
    </r>
  </si>
  <si>
    <r>
      <t xml:space="preserve">           1.)  </t>
    </r>
    <r>
      <rPr>
        <b/>
        <i/>
        <u/>
        <sz val="14"/>
        <rFont val="Geneva"/>
      </rPr>
      <t>Placing</t>
    </r>
    <r>
      <rPr>
        <sz val="12"/>
        <rFont val="Geneva"/>
      </rPr>
      <t xml:space="preserve"> </t>
    </r>
    <r>
      <rPr>
        <sz val="11"/>
        <rFont val="Geneva"/>
      </rPr>
      <t xml:space="preserve">your weekly ROC in the green dropbox </t>
    </r>
    <r>
      <rPr>
        <i/>
        <u/>
        <sz val="11"/>
        <rFont val="Geneva"/>
      </rPr>
      <t>no later</t>
    </r>
    <r>
      <rPr>
        <u/>
        <sz val="11"/>
        <rFont val="Geneva"/>
      </rPr>
      <t xml:space="preserve"> than </t>
    </r>
    <r>
      <rPr>
        <b/>
        <u/>
        <sz val="11"/>
        <rFont val="Geneva"/>
      </rPr>
      <t>each</t>
    </r>
    <r>
      <rPr>
        <u/>
        <sz val="11"/>
        <rFont val="Geneva"/>
      </rPr>
      <t xml:space="preserve"> TUESDAY by 10:30 AM</t>
    </r>
    <r>
      <rPr>
        <sz val="12"/>
        <rFont val="Geneva"/>
      </rPr>
      <t>,</t>
    </r>
    <r>
      <rPr>
        <i/>
        <sz val="10"/>
        <color rgb="FF006600"/>
        <rFont val="Geneva"/>
      </rPr>
      <t xml:space="preserve"> (</t>
    </r>
    <r>
      <rPr>
        <i/>
        <sz val="10"/>
        <color rgb="FFC00000"/>
        <rFont val="Geneva"/>
      </rPr>
      <t>1st</t>
    </r>
    <r>
      <rPr>
        <b/>
        <i/>
        <sz val="9"/>
        <color rgb="FFC00000"/>
        <rFont val="Geneva"/>
      </rPr>
      <t xml:space="preserve"> preferred submission method when possible</t>
    </r>
    <r>
      <rPr>
        <i/>
        <sz val="10"/>
        <color rgb="FF006600"/>
        <rFont val="Geneva"/>
      </rPr>
      <t>)</t>
    </r>
    <r>
      <rPr>
        <sz val="12"/>
        <rFont val="Geneva"/>
      </rPr>
      <t xml:space="preserve"> OR</t>
    </r>
  </si>
  <si>
    <r>
      <t xml:space="preserve">NOTE THAT: ROCs placed in the </t>
    </r>
    <r>
      <rPr>
        <b/>
        <sz val="12"/>
        <color rgb="FF00B050"/>
        <rFont val="Geneva"/>
      </rPr>
      <t>GREEN BOX</t>
    </r>
    <r>
      <rPr>
        <b/>
        <sz val="12"/>
        <color rgb="FFFF0000"/>
        <rFont val="Geneva"/>
      </rPr>
      <t xml:space="preserve"> after 10:30 am Tuesday will be LATE. </t>
    </r>
  </si>
  <si>
    <t>← No Staff in Building, place ROC in Greenbox</t>
  </si>
  <si>
    <t>2022 PAY PERIOD, RECORD OF CARES (ROC) DUE &amp; PAY DATE SCHEDULE</t>
  </si>
  <si>
    <r>
      <t xml:space="preserve">ROC ARE DUE </t>
    </r>
    <r>
      <rPr>
        <b/>
        <u/>
        <sz val="18"/>
        <rFont val="Geneva"/>
      </rPr>
      <t>EVERY WEEK</t>
    </r>
    <r>
      <rPr>
        <b/>
        <sz val="16"/>
        <rFont val="Geneva"/>
      </rPr>
      <t xml:space="preserve">  by:</t>
    </r>
  </si>
  <si>
    <t>The following are days that CLA offices are closed for business, please place your ROC in the green dropbox.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</si>
</sst>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>
    <font>
      <sz val="11"/>
      <color theme="1"/>
      <name val="Calibri"/>
      <family val="2"/>
      <scheme val="minor"/>
    </font>
    <font>
      <b/>
      <sz val="16"/>
      <name val="Geneva"/>
    </font>
    <font>
      <sz val="12"/>
      <name val="Geneva"/>
    </font>
    <font>
      <b/>
      <i/>
      <u/>
      <sz val="14"/>
      <name val="Geneva"/>
    </font>
    <font>
      <b/>
      <i/>
      <u/>
      <sz val="12"/>
      <name val="Geneva"/>
    </font>
    <font>
      <u/>
      <sz val="12"/>
      <name val="Geneva"/>
    </font>
    <font>
      <i/>
      <u/>
      <sz val="12"/>
      <name val="Geneva"/>
    </font>
    <font>
      <b/>
      <u/>
      <sz val="12"/>
      <name val="Geneva"/>
    </font>
    <font>
      <b/>
      <u/>
      <sz val="14"/>
      <name val="Geneva"/>
    </font>
    <font>
      <b/>
      <u/>
      <sz val="16"/>
      <name val="Geneva"/>
    </font>
    <font>
      <sz val="14"/>
      <name val="Geneva"/>
    </font>
    <font>
      <u/>
      <sz val="14"/>
      <name val="Geneva"/>
    </font>
    <font>
      <i/>
      <sz val="12"/>
      <name val="Geneva"/>
    </font>
    <font>
      <b/>
      <u/>
      <sz val="10"/>
      <name val="Geneva"/>
    </font>
    <font>
      <i/>
      <sz val="11"/>
      <name val="Geneva"/>
    </font>
    <font>
      <sz val="11"/>
      <name val="Geneva"/>
    </font>
    <font>
      <b/>
      <u/>
      <sz val="11"/>
      <name val="Geneva"/>
    </font>
    <font>
      <b/>
      <sz val="14"/>
      <name val="Geneva"/>
    </font>
    <font>
      <sz val="9"/>
      <name val="Geneva"/>
    </font>
    <font>
      <sz val="10"/>
      <name val="Geneva"/>
    </font>
    <font>
      <b/>
      <sz val="10"/>
      <name val="Geneva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rgb="FFFF0000"/>
      <name val="Geneva"/>
    </font>
    <font>
      <i/>
      <u/>
      <sz val="10"/>
      <name val="Geneva"/>
    </font>
    <font>
      <sz val="6.75"/>
      <name val="Geneva"/>
    </font>
    <font>
      <sz val="10"/>
      <name val="Calibri"/>
      <family val="2"/>
    </font>
    <font>
      <sz val="10"/>
      <color theme="1"/>
      <name val="Arial"/>
      <family val="2"/>
    </font>
    <font>
      <sz val="12"/>
      <color rgb="FFFF0000"/>
      <name val="Geneva"/>
    </font>
    <font>
      <b/>
      <sz val="12"/>
      <color rgb="FF00B050"/>
      <name val="Geneva"/>
    </font>
    <font>
      <b/>
      <sz val="20"/>
      <name val="Geneva"/>
    </font>
    <font>
      <i/>
      <sz val="12"/>
      <color rgb="FF006600"/>
      <name val="Geneva"/>
    </font>
    <font>
      <i/>
      <sz val="10"/>
      <color rgb="FF006600"/>
      <name val="Geneva"/>
    </font>
    <font>
      <b/>
      <i/>
      <u/>
      <sz val="11"/>
      <name val="Geneva"/>
    </font>
    <font>
      <sz val="10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i/>
      <u val="double"/>
      <sz val="10"/>
      <color rgb="FFFF0000"/>
      <name val="Geneva"/>
    </font>
    <font>
      <b/>
      <i/>
      <u val="double"/>
      <sz val="10"/>
      <color rgb="FFC00000"/>
      <name val="Geneva"/>
    </font>
    <font>
      <i/>
      <sz val="10"/>
      <color rgb="FFC00000"/>
      <name val="Geneva"/>
    </font>
    <font>
      <b/>
      <i/>
      <sz val="10"/>
      <color rgb="FFC00000"/>
      <name val="Geneva"/>
    </font>
    <font>
      <i/>
      <u val="double"/>
      <sz val="11"/>
      <color rgb="FFC00000"/>
      <name val="Geneva"/>
    </font>
    <font>
      <b/>
      <i/>
      <u val="double"/>
      <sz val="11"/>
      <color rgb="FFFF0000"/>
      <name val="Geneva"/>
    </font>
    <font>
      <i/>
      <u/>
      <sz val="11"/>
      <name val="Geneva"/>
    </font>
    <font>
      <u/>
      <sz val="11"/>
      <name val="Geneva"/>
    </font>
    <font>
      <b/>
      <i/>
      <u/>
      <sz val="9"/>
      <color rgb="FFC00000"/>
      <name val="Geneva"/>
    </font>
    <font>
      <b/>
      <i/>
      <sz val="9"/>
      <color rgb="FFC00000"/>
      <name val="Geneva"/>
    </font>
    <font>
      <i/>
      <u val="double"/>
      <sz val="11"/>
      <color rgb="FFFF0000"/>
      <name val="Geneva"/>
    </font>
    <font>
      <b/>
      <i/>
      <u/>
      <sz val="11"/>
      <color rgb="FFFF0000"/>
      <name val="Geneva"/>
    </font>
    <font>
      <b/>
      <sz val="18"/>
      <name val="Geneva"/>
    </font>
    <font>
      <sz val="11"/>
      <color theme="1"/>
      <name val="Calibri"/>
      <family val="2"/>
    </font>
    <font>
      <sz val="8.8000000000000007"/>
      <color theme="1"/>
      <name val="Calibri"/>
      <family val="2"/>
    </font>
    <font>
      <b/>
      <sz val="12"/>
      <color rgb="FFFF0000"/>
      <name val="Geneva"/>
    </font>
    <font>
      <b/>
      <u/>
      <sz val="18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17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17" fillId="0" borderId="6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14" fontId="19" fillId="2" borderId="9" xfId="0" applyNumberFormat="1" applyFont="1" applyFill="1" applyBorder="1"/>
    <xf numFmtId="14" fontId="19" fillId="2" borderId="10" xfId="0" quotePrefix="1" applyNumberFormat="1" applyFont="1" applyFill="1" applyBorder="1"/>
    <xf numFmtId="14" fontId="19" fillId="2" borderId="11" xfId="0" applyNumberFormat="1" applyFont="1" applyFill="1" applyBorder="1"/>
    <xf numFmtId="14" fontId="19" fillId="2" borderId="12" xfId="0" quotePrefix="1" applyNumberFormat="1" applyFont="1" applyFill="1" applyBorder="1"/>
    <xf numFmtId="14" fontId="19" fillId="2" borderId="13" xfId="0" applyNumberFormat="1" applyFont="1" applyFill="1" applyBorder="1"/>
    <xf numFmtId="14" fontId="19" fillId="2" borderId="14" xfId="0" quotePrefix="1" applyNumberFormat="1" applyFont="1" applyFill="1" applyBorder="1"/>
    <xf numFmtId="14" fontId="19" fillId="0" borderId="9" xfId="0" applyNumberFormat="1" applyFont="1" applyBorder="1"/>
    <xf numFmtId="14" fontId="19" fillId="0" borderId="10" xfId="0" quotePrefix="1" applyNumberFormat="1" applyFont="1" applyBorder="1"/>
    <xf numFmtId="14" fontId="19" fillId="0" borderId="11" xfId="0" applyNumberFormat="1" applyFont="1" applyBorder="1"/>
    <xf numFmtId="14" fontId="19" fillId="0" borderId="12" xfId="0" quotePrefix="1" applyNumberFormat="1" applyFont="1" applyBorder="1"/>
    <xf numFmtId="14" fontId="19" fillId="0" borderId="15" xfId="0" applyNumberFormat="1" applyFont="1" applyBorder="1"/>
    <xf numFmtId="14" fontId="19" fillId="0" borderId="16" xfId="0" quotePrefix="1" applyNumberFormat="1" applyFont="1" applyBorder="1"/>
    <xf numFmtId="14" fontId="19" fillId="2" borderId="17" xfId="0" applyNumberFormat="1" applyFont="1" applyFill="1" applyBorder="1"/>
    <xf numFmtId="14" fontId="19" fillId="0" borderId="17" xfId="0" applyNumberFormat="1" applyFont="1" applyBorder="1"/>
    <xf numFmtId="14" fontId="19" fillId="0" borderId="14" xfId="0" quotePrefix="1" applyNumberFormat="1" applyFont="1" applyBorder="1"/>
    <xf numFmtId="14" fontId="19" fillId="0" borderId="18" xfId="0" applyNumberFormat="1" applyFont="1" applyBorder="1"/>
    <xf numFmtId="14" fontId="19" fillId="0" borderId="19" xfId="0" quotePrefix="1" applyNumberFormat="1" applyFont="1" applyBorder="1"/>
    <xf numFmtId="14" fontId="19" fillId="0" borderId="20" xfId="0" applyNumberFormat="1" applyFont="1" applyBorder="1"/>
    <xf numFmtId="14" fontId="19" fillId="0" borderId="0" xfId="0" quotePrefix="1" applyNumberFormat="1" applyFont="1" applyBorder="1"/>
    <xf numFmtId="14" fontId="20" fillId="3" borderId="17" xfId="0" applyNumberFormat="1" applyFont="1" applyFill="1" applyBorder="1"/>
    <xf numFmtId="14" fontId="20" fillId="3" borderId="14" xfId="0" quotePrefix="1" applyNumberFormat="1" applyFont="1" applyFill="1" applyBorder="1"/>
    <xf numFmtId="0" fontId="21" fillId="0" borderId="0" xfId="0" applyFont="1" applyAlignment="1">
      <alignment horizontal="left" vertical="center"/>
    </xf>
    <xf numFmtId="14" fontId="19" fillId="0" borderId="21" xfId="0" applyNumberFormat="1" applyFont="1" applyBorder="1"/>
    <xf numFmtId="14" fontId="19" fillId="0" borderId="22" xfId="0" quotePrefix="1" applyNumberFormat="1" applyFont="1" applyBorder="1"/>
    <xf numFmtId="14" fontId="19" fillId="0" borderId="23" xfId="0" applyNumberFormat="1" applyFont="1" applyBorder="1"/>
    <xf numFmtId="14" fontId="19" fillId="0" borderId="24" xfId="0" quotePrefix="1" applyNumberFormat="1" applyFont="1" applyBorder="1"/>
    <xf numFmtId="14" fontId="19" fillId="0" borderId="25" xfId="0" applyNumberFormat="1" applyFont="1" applyFill="1" applyBorder="1"/>
    <xf numFmtId="14" fontId="19" fillId="0" borderId="26" xfId="0" quotePrefix="1" applyNumberFormat="1" applyFont="1" applyFill="1" applyBorder="1"/>
    <xf numFmtId="0" fontId="0" fillId="3" borderId="0" xfId="0" applyFill="1"/>
    <xf numFmtId="0" fontId="0" fillId="3" borderId="30" xfId="0" applyFill="1" applyBorder="1"/>
    <xf numFmtId="14" fontId="0" fillId="3" borderId="31" xfId="0" applyNumberFormat="1" applyFill="1" applyBorder="1"/>
    <xf numFmtId="0" fontId="18" fillId="3" borderId="0" xfId="0" applyFont="1" applyFill="1"/>
    <xf numFmtId="0" fontId="0" fillId="0" borderId="30" xfId="0" applyBorder="1"/>
    <xf numFmtId="14" fontId="0" fillId="0" borderId="31" xfId="0" applyNumberFormat="1" applyBorder="1"/>
    <xf numFmtId="0" fontId="0" fillId="0" borderId="32" xfId="0" applyBorder="1" applyAlignment="1"/>
    <xf numFmtId="0" fontId="0" fillId="0" borderId="0" xfId="0" applyBorder="1" applyAlignment="1"/>
    <xf numFmtId="0" fontId="0" fillId="0" borderId="36" xfId="0" applyBorder="1"/>
    <xf numFmtId="14" fontId="0" fillId="0" borderId="37" xfId="0" applyNumberFormat="1" applyBorder="1"/>
    <xf numFmtId="0" fontId="0" fillId="0" borderId="38" xfId="0" applyBorder="1"/>
    <xf numFmtId="14" fontId="0" fillId="0" borderId="39" xfId="0" applyNumberFormat="1" applyBorder="1"/>
    <xf numFmtId="0" fontId="0" fillId="0" borderId="36" xfId="0" applyBorder="1" applyAlignment="1"/>
    <xf numFmtId="14" fontId="0" fillId="0" borderId="37" xfId="0" applyNumberFormat="1" applyFont="1" applyBorder="1" applyAlignment="1"/>
    <xf numFmtId="14" fontId="0" fillId="3" borderId="37" xfId="0" applyNumberFormat="1" applyFill="1" applyBorder="1"/>
    <xf numFmtId="14" fontId="0" fillId="0" borderId="40" xfId="0" applyNumberFormat="1" applyBorder="1"/>
    <xf numFmtId="14" fontId="0" fillId="0" borderId="37" xfId="0" applyNumberFormat="1" applyFill="1" applyBorder="1"/>
    <xf numFmtId="14" fontId="0" fillId="0" borderId="43" xfId="0" applyNumberFormat="1" applyBorder="1"/>
    <xf numFmtId="0" fontId="0" fillId="0" borderId="48" xfId="0" applyBorder="1"/>
    <xf numFmtId="14" fontId="0" fillId="0" borderId="49" xfId="0" applyNumberFormat="1" applyBorder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Continuous"/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2" fillId="0" borderId="3" xfId="0" applyFont="1" applyBorder="1" applyAlignment="1" applyProtection="1">
      <alignment horizontal="centerContinuous"/>
      <protection locked="0"/>
    </xf>
    <xf numFmtId="0" fontId="17" fillId="0" borderId="4" xfId="0" applyFont="1" applyBorder="1" applyAlignment="1" applyProtection="1">
      <alignment horizontal="centerContinuous"/>
      <protection locked="0"/>
    </xf>
    <xf numFmtId="0" fontId="2" fillId="0" borderId="5" xfId="0" applyFont="1" applyBorder="1" applyAlignment="1" applyProtection="1">
      <alignment horizontal="centerContinuous"/>
      <protection locked="0"/>
    </xf>
    <xf numFmtId="0" fontId="17" fillId="0" borderId="6" xfId="0" applyFont="1" applyBorder="1" applyAlignment="1" applyProtection="1">
      <alignment horizontal="centerContinuous"/>
      <protection locked="0"/>
    </xf>
    <xf numFmtId="0" fontId="2" fillId="0" borderId="6" xfId="0" applyFont="1" applyBorder="1" applyAlignment="1" applyProtection="1">
      <alignment horizontal="centerContinuous"/>
      <protection locked="0"/>
    </xf>
    <xf numFmtId="0" fontId="0" fillId="0" borderId="3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36" xfId="0" applyBorder="1" applyProtection="1">
      <protection locked="0"/>
    </xf>
    <xf numFmtId="14" fontId="0" fillId="0" borderId="37" xfId="0" applyNumberFormat="1" applyBorder="1" applyProtection="1">
      <protection locked="0"/>
    </xf>
    <xf numFmtId="0" fontId="0" fillId="0" borderId="50" xfId="0" applyBorder="1" applyProtection="1">
      <protection locked="0"/>
    </xf>
    <xf numFmtId="14" fontId="0" fillId="0" borderId="51" xfId="0" applyNumberFormat="1" applyBorder="1" applyProtection="1">
      <protection locked="0"/>
    </xf>
    <xf numFmtId="0" fontId="0" fillId="0" borderId="36" xfId="0" applyBorder="1" applyAlignment="1" applyProtection="1">
      <protection locked="0"/>
    </xf>
    <xf numFmtId="14" fontId="0" fillId="0" borderId="37" xfId="0" applyNumberFormat="1" applyFont="1" applyBorder="1" applyAlignment="1" applyProtection="1">
      <protection locked="0"/>
    </xf>
    <xf numFmtId="14" fontId="0" fillId="3" borderId="37" xfId="0" applyNumberFormat="1" applyFill="1" applyBorder="1" applyProtection="1">
      <protection locked="0"/>
    </xf>
    <xf numFmtId="14" fontId="0" fillId="0" borderId="31" xfId="0" applyNumberFormat="1" applyBorder="1" applyProtection="1">
      <protection locked="0"/>
    </xf>
    <xf numFmtId="0" fontId="0" fillId="0" borderId="48" xfId="0" applyBorder="1" applyProtection="1">
      <protection locked="0"/>
    </xf>
    <xf numFmtId="14" fontId="0" fillId="0" borderId="49" xfId="0" applyNumberFormat="1" applyBorder="1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Border="1" applyProtection="1">
      <protection locked="0"/>
    </xf>
    <xf numFmtId="14" fontId="0" fillId="0" borderId="0" xfId="0" applyNumberFormat="1" applyFont="1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14" fontId="0" fillId="0" borderId="49" xfId="0" applyNumberFormat="1" applyFont="1" applyBorder="1" applyAlignment="1" applyProtection="1">
      <protection locked="0"/>
    </xf>
    <xf numFmtId="0" fontId="0" fillId="0" borderId="0" xfId="0" applyFill="1" applyBorder="1" applyProtection="1">
      <protection locked="0"/>
    </xf>
    <xf numFmtId="14" fontId="35" fillId="2" borderId="9" xfId="0" applyNumberFormat="1" applyFont="1" applyFill="1" applyBorder="1" applyProtection="1">
      <protection locked="0"/>
    </xf>
    <xf numFmtId="14" fontId="35" fillId="2" borderId="10" xfId="0" quotePrefix="1" applyNumberFormat="1" applyFont="1" applyFill="1" applyBorder="1" applyProtection="1">
      <protection locked="0"/>
    </xf>
    <xf numFmtId="14" fontId="35" fillId="2" borderId="11" xfId="0" applyNumberFormat="1" applyFont="1" applyFill="1" applyBorder="1" applyProtection="1">
      <protection locked="0"/>
    </xf>
    <xf numFmtId="14" fontId="35" fillId="2" borderId="12" xfId="0" quotePrefix="1" applyNumberFormat="1" applyFont="1" applyFill="1" applyBorder="1" applyProtection="1">
      <protection locked="0"/>
    </xf>
    <xf numFmtId="14" fontId="35" fillId="2" borderId="13" xfId="0" applyNumberFormat="1" applyFont="1" applyFill="1" applyBorder="1" applyProtection="1">
      <protection locked="0"/>
    </xf>
    <xf numFmtId="14" fontId="35" fillId="2" borderId="14" xfId="0" quotePrefix="1" applyNumberFormat="1" applyFont="1" applyFill="1" applyBorder="1" applyProtection="1">
      <protection locked="0"/>
    </xf>
    <xf numFmtId="14" fontId="35" fillId="0" borderId="9" xfId="0" applyNumberFormat="1" applyFont="1" applyBorder="1" applyProtection="1">
      <protection locked="0"/>
    </xf>
    <xf numFmtId="14" fontId="35" fillId="0" borderId="10" xfId="0" quotePrefix="1" applyNumberFormat="1" applyFont="1" applyBorder="1" applyProtection="1">
      <protection locked="0"/>
    </xf>
    <xf numFmtId="14" fontId="35" fillId="0" borderId="11" xfId="0" applyNumberFormat="1" applyFont="1" applyBorder="1" applyProtection="1">
      <protection locked="0"/>
    </xf>
    <xf numFmtId="14" fontId="35" fillId="0" borderId="12" xfId="0" quotePrefix="1" applyNumberFormat="1" applyFont="1" applyBorder="1" applyProtection="1">
      <protection locked="0"/>
    </xf>
    <xf numFmtId="14" fontId="35" fillId="2" borderId="17" xfId="0" applyNumberFormat="1" applyFont="1" applyFill="1" applyBorder="1" applyProtection="1">
      <protection locked="0"/>
    </xf>
    <xf numFmtId="14" fontId="35" fillId="0" borderId="17" xfId="0" applyNumberFormat="1" applyFont="1" applyBorder="1" applyProtection="1">
      <protection locked="0"/>
    </xf>
    <xf numFmtId="14" fontId="35" fillId="0" borderId="14" xfId="0" quotePrefix="1" applyNumberFormat="1" applyFont="1" applyBorder="1" applyProtection="1">
      <protection locked="0"/>
    </xf>
    <xf numFmtId="14" fontId="35" fillId="2" borderId="9" xfId="0" applyNumberFormat="1" applyFont="1" applyFill="1" applyBorder="1" applyAlignment="1" applyProtection="1">
      <alignment vertical="center"/>
      <protection locked="0"/>
    </xf>
    <xf numFmtId="14" fontId="35" fillId="2" borderId="10" xfId="0" quotePrefix="1" applyNumberFormat="1" applyFont="1" applyFill="1" applyBorder="1" applyAlignment="1" applyProtection="1">
      <alignment vertical="center"/>
      <protection locked="0"/>
    </xf>
    <xf numFmtId="14" fontId="35" fillId="2" borderId="11" xfId="0" applyNumberFormat="1" applyFont="1" applyFill="1" applyBorder="1" applyAlignment="1" applyProtection="1">
      <alignment vertical="center"/>
      <protection locked="0"/>
    </xf>
    <xf numFmtId="14" fontId="35" fillId="2" borderId="12" xfId="0" quotePrefix="1" applyNumberFormat="1" applyFont="1" applyFill="1" applyBorder="1" applyAlignment="1" applyProtection="1">
      <alignment vertical="center"/>
      <protection locked="0"/>
    </xf>
    <xf numFmtId="14" fontId="35" fillId="2" borderId="17" xfId="0" applyNumberFormat="1" applyFont="1" applyFill="1" applyBorder="1" applyAlignment="1" applyProtection="1">
      <alignment vertical="center"/>
      <protection locked="0"/>
    </xf>
    <xf numFmtId="14" fontId="35" fillId="2" borderId="14" xfId="0" quotePrefix="1" applyNumberFormat="1" applyFont="1" applyFill="1" applyBorder="1" applyAlignment="1" applyProtection="1">
      <alignment vertical="center"/>
      <protection locked="0"/>
    </xf>
    <xf numFmtId="14" fontId="35" fillId="0" borderId="18" xfId="0" applyNumberFormat="1" applyFont="1" applyBorder="1" applyProtection="1">
      <protection locked="0"/>
    </xf>
    <xf numFmtId="14" fontId="35" fillId="0" borderId="19" xfId="0" quotePrefix="1" applyNumberFormat="1" applyFont="1" applyBorder="1" applyProtection="1">
      <protection locked="0"/>
    </xf>
    <xf numFmtId="14" fontId="35" fillId="0" borderId="20" xfId="0" applyNumberFormat="1" applyFont="1" applyBorder="1" applyProtection="1">
      <protection locked="0"/>
    </xf>
    <xf numFmtId="14" fontId="35" fillId="0" borderId="0" xfId="0" quotePrefix="1" applyNumberFormat="1" applyFont="1" applyBorder="1" applyProtection="1">
      <protection locked="0"/>
    </xf>
    <xf numFmtId="0" fontId="0" fillId="0" borderId="30" xfId="0" applyBorder="1" applyAlignment="1" applyProtection="1">
      <alignment vertical="center"/>
      <protection locked="0"/>
    </xf>
    <xf numFmtId="14" fontId="0" fillId="3" borderId="31" xfId="0" applyNumberFormat="1" applyFill="1" applyBorder="1" applyAlignment="1" applyProtection="1">
      <alignment vertical="center"/>
      <protection locked="0"/>
    </xf>
    <xf numFmtId="14" fontId="36" fillId="3" borderId="53" xfId="0" applyNumberFormat="1" applyFont="1" applyFill="1" applyBorder="1" applyProtection="1">
      <protection locked="0"/>
    </xf>
    <xf numFmtId="14" fontId="36" fillId="3" borderId="16" xfId="0" quotePrefix="1" applyNumberFormat="1" applyFont="1" applyFill="1" applyBorder="1" applyProtection="1">
      <protection locked="0"/>
    </xf>
    <xf numFmtId="14" fontId="0" fillId="3" borderId="31" xfId="0" applyNumberFormat="1" applyFill="1" applyBorder="1" applyProtection="1">
      <protection locked="0"/>
    </xf>
    <xf numFmtId="0" fontId="0" fillId="0" borderId="2" xfId="0" applyBorder="1"/>
    <xf numFmtId="0" fontId="15" fillId="0" borderId="0" xfId="0" applyFont="1" applyAlignment="1" applyProtection="1">
      <alignment horizontal="center"/>
      <protection locked="0"/>
    </xf>
    <xf numFmtId="14" fontId="35" fillId="0" borderId="54" xfId="0" applyNumberFormat="1" applyFont="1" applyBorder="1" applyProtection="1">
      <protection locked="0"/>
    </xf>
    <xf numFmtId="14" fontId="35" fillId="0" borderId="5" xfId="0" quotePrefix="1" applyNumberFormat="1" applyFont="1" applyBorder="1" applyProtection="1">
      <protection locked="0"/>
    </xf>
    <xf numFmtId="14" fontId="35" fillId="0" borderId="55" xfId="0" applyNumberFormat="1" applyFont="1" applyBorder="1" applyProtection="1">
      <protection locked="0"/>
    </xf>
    <xf numFmtId="14" fontId="35" fillId="0" borderId="6" xfId="0" quotePrefix="1" applyNumberFormat="1" applyFont="1" applyBorder="1" applyProtection="1">
      <protection locked="0"/>
    </xf>
    <xf numFmtId="14" fontId="35" fillId="0" borderId="56" xfId="0" applyNumberFormat="1" applyFont="1" applyBorder="1" applyProtection="1">
      <protection locked="0"/>
    </xf>
    <xf numFmtId="14" fontId="35" fillId="0" borderId="57" xfId="0" quotePrefix="1" applyNumberFormat="1" applyFont="1" applyBorder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4" borderId="32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14" fontId="0" fillId="0" borderId="37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14" fontId="35" fillId="0" borderId="0" xfId="0" applyNumberFormat="1" applyFont="1" applyBorder="1" applyProtection="1"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distributed"/>
      <protection locked="0"/>
    </xf>
    <xf numFmtId="0" fontId="18" fillId="0" borderId="8" xfId="0" applyFont="1" applyBorder="1" applyAlignment="1" applyProtection="1">
      <alignment horizontal="center" vertical="distributed"/>
      <protection locked="0"/>
    </xf>
    <xf numFmtId="0" fontId="28" fillId="0" borderId="52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distributed"/>
      <protection locked="0"/>
    </xf>
    <xf numFmtId="0" fontId="0" fillId="0" borderId="2" xfId="0" applyBorder="1" applyAlignment="1" applyProtection="1">
      <alignment horizontal="center" vertical="distributed"/>
      <protection locked="0"/>
    </xf>
    <xf numFmtId="0" fontId="0" fillId="0" borderId="3" xfId="0" applyBorder="1" applyAlignment="1" applyProtection="1">
      <alignment horizontal="center" vertical="distributed"/>
      <protection locked="0"/>
    </xf>
    <xf numFmtId="0" fontId="0" fillId="0" borderId="27" xfId="0" applyBorder="1" applyAlignment="1" applyProtection="1">
      <alignment horizontal="center" vertical="distributed"/>
      <protection locked="0"/>
    </xf>
    <xf numFmtId="0" fontId="0" fillId="0" borderId="28" xfId="0" applyBorder="1" applyAlignment="1" applyProtection="1">
      <alignment horizontal="center" vertical="distributed"/>
      <protection locked="0"/>
    </xf>
    <xf numFmtId="0" fontId="0" fillId="0" borderId="29" xfId="0" applyBorder="1" applyAlignment="1" applyProtection="1">
      <alignment horizontal="center" vertical="distributed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center"/>
      <protection locked="0"/>
    </xf>
    <xf numFmtId="0" fontId="0" fillId="0" borderId="3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14" fontId="0" fillId="3" borderId="31" xfId="0" applyNumberFormat="1" applyFill="1" applyBorder="1" applyAlignment="1">
      <alignment horizontal="right" vertical="center" wrapText="1"/>
    </xf>
    <xf numFmtId="14" fontId="0" fillId="3" borderId="42" xfId="0" applyNumberFormat="1" applyFill="1" applyBorder="1" applyAlignment="1">
      <alignment horizontal="right" vertical="center" wrapText="1"/>
    </xf>
    <xf numFmtId="14" fontId="0" fillId="3" borderId="44" xfId="0" applyNumberFormat="1" applyFill="1" applyBorder="1" applyAlignment="1">
      <alignment horizontal="right" vertical="center" wrapText="1"/>
    </xf>
    <xf numFmtId="0" fontId="0" fillId="3" borderId="32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14" fontId="0" fillId="0" borderId="45" xfId="0" applyNumberFormat="1" applyBorder="1" applyAlignment="1">
      <alignment horizontal="center" vertical="center" wrapText="1"/>
    </xf>
    <xf numFmtId="14" fontId="0" fillId="0" borderId="46" xfId="0" applyNumberFormat="1" applyBorder="1" applyAlignment="1">
      <alignment horizontal="center" vertical="center" wrapText="1"/>
    </xf>
    <xf numFmtId="14" fontId="0" fillId="0" borderId="47" xfId="0" applyNumberForma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3" xfId="0" applyNumberFormat="1" applyBorder="1" applyAlignment="1">
      <alignment vertical="center" wrapText="1"/>
    </xf>
    <xf numFmtId="14" fontId="0" fillId="0" borderId="8" xfId="0" applyNumberFormat="1" applyBorder="1" applyAlignment="1">
      <alignment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7" xfId="0" applyFont="1" applyBorder="1" applyAlignment="1">
      <alignment horizontal="center" vertical="distributed"/>
    </xf>
    <xf numFmtId="0" fontId="18" fillId="0" borderId="8" xfId="0" applyFont="1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0" fillId="0" borderId="2" xfId="0" applyBorder="1" applyAlignment="1">
      <alignment horizontal="center" vertical="distributed"/>
    </xf>
    <xf numFmtId="0" fontId="0" fillId="0" borderId="3" xfId="0" applyBorder="1" applyAlignment="1">
      <alignment horizontal="center" vertical="distributed"/>
    </xf>
    <xf numFmtId="0" fontId="0" fillId="0" borderId="27" xfId="0" applyBorder="1" applyAlignment="1">
      <alignment horizontal="center" vertical="distributed"/>
    </xf>
    <xf numFmtId="0" fontId="0" fillId="0" borderId="28" xfId="0" applyBorder="1" applyAlignment="1">
      <alignment horizontal="center" vertical="distributed"/>
    </xf>
    <xf numFmtId="0" fontId="0" fillId="0" borderId="29" xfId="0" applyBorder="1" applyAlignment="1">
      <alignment horizontal="center" vertical="distributed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CC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8"/>
  <sheetViews>
    <sheetView tabSelected="1" zoomScale="80" zoomScaleNormal="80" workbookViewId="0">
      <selection activeCell="D64" sqref="D64"/>
    </sheetView>
  </sheetViews>
  <sheetFormatPr defaultRowHeight="15"/>
  <cols>
    <col min="1" max="1" width="11.42578125" customWidth="1"/>
    <col min="2" max="2" width="12.140625" customWidth="1"/>
    <col min="3" max="3" width="11.85546875" customWidth="1"/>
    <col min="4" max="4" width="13.42578125" customWidth="1"/>
    <col min="5" max="5" width="12" customWidth="1"/>
    <col min="6" max="6" width="11" customWidth="1"/>
    <col min="7" max="7" width="11.42578125" customWidth="1"/>
    <col min="8" max="8" width="13.28515625" customWidth="1"/>
    <col min="9" max="9" width="16" customWidth="1"/>
    <col min="10" max="10" width="24" customWidth="1"/>
    <col min="11" max="11" width="15.7109375" customWidth="1"/>
    <col min="12" max="12" width="10.28515625" customWidth="1"/>
  </cols>
  <sheetData>
    <row r="1" spans="1:12" ht="23.25">
      <c r="A1" s="153" t="s">
        <v>77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60"/>
    </row>
    <row r="2" spans="1:12" ht="23.25">
      <c r="A2" s="154" t="s">
        <v>78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60"/>
    </row>
    <row r="3" spans="1:1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8.75">
      <c r="A4" s="62" t="s">
        <v>74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0"/>
    </row>
    <row r="5" spans="1:12" ht="15.75" customHeight="1">
      <c r="A5" s="62"/>
      <c r="B5" s="155" t="s">
        <v>75</v>
      </c>
      <c r="C5" s="155"/>
      <c r="D5" s="155"/>
      <c r="E5" s="155"/>
      <c r="F5" s="155"/>
      <c r="G5" s="155"/>
      <c r="H5" s="155"/>
      <c r="I5" s="155"/>
      <c r="J5" s="155"/>
      <c r="K5" s="155"/>
      <c r="L5" s="60"/>
    </row>
    <row r="6" spans="1:12" ht="28.5" customHeight="1">
      <c r="A6" s="62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60"/>
    </row>
    <row r="7" spans="1:12" ht="18.75">
      <c r="A7" s="62" t="s">
        <v>73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0"/>
    </row>
    <row r="8" spans="1:12" ht="9.7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0"/>
    </row>
    <row r="9" spans="1:12" ht="20.25">
      <c r="A9" s="156" t="s">
        <v>45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60"/>
    </row>
    <row r="10" spans="1:12" ht="33.75" customHeight="1">
      <c r="A10" s="158" t="s">
        <v>70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64"/>
    </row>
    <row r="11" spans="1:12" ht="15.75">
      <c r="A11" s="159" t="s">
        <v>71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60"/>
    </row>
    <row r="12" spans="1:12" ht="9.75" customHeight="1">
      <c r="A12" s="157" t="s">
        <v>8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60"/>
    </row>
    <row r="13" spans="1:12">
      <c r="A13" s="161" t="s">
        <v>72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60"/>
    </row>
    <row r="14" spans="1:12">
      <c r="A14" s="161" t="s">
        <v>10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60"/>
    </row>
    <row r="15" spans="1:12" ht="8.25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60"/>
    </row>
    <row r="16" spans="1:12">
      <c r="A16" s="162" t="s">
        <v>11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60"/>
    </row>
    <row r="17" spans="1:12">
      <c r="A17" s="152" t="s">
        <v>12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60"/>
    </row>
    <row r="18" spans="1:12" ht="19.149999999999999" customHeight="1" thickBot="1">
      <c r="A18" s="127"/>
      <c r="B18" s="127"/>
      <c r="C18" s="127"/>
      <c r="D18" s="127"/>
      <c r="E18" s="127"/>
      <c r="F18" s="127"/>
      <c r="G18" s="127"/>
      <c r="H18" s="127"/>
      <c r="I18" s="127"/>
      <c r="J18" s="60"/>
      <c r="K18" s="60"/>
      <c r="L18" s="60"/>
    </row>
    <row r="19" spans="1:12" ht="18">
      <c r="A19" s="60"/>
      <c r="B19" s="60"/>
      <c r="C19" s="66" t="s">
        <v>13</v>
      </c>
      <c r="D19" s="67"/>
      <c r="E19" s="67"/>
      <c r="F19" s="67"/>
      <c r="G19" s="66" t="s">
        <v>14</v>
      </c>
      <c r="H19" s="68"/>
      <c r="I19" s="60"/>
      <c r="J19" s="60"/>
      <c r="K19" s="60"/>
      <c r="L19" s="60"/>
    </row>
    <row r="20" spans="1:12" ht="18.75" thickBot="1">
      <c r="A20" s="60"/>
      <c r="B20" s="60"/>
      <c r="C20" s="69" t="s">
        <v>15</v>
      </c>
      <c r="D20" s="70"/>
      <c r="E20" s="71" t="s">
        <v>16</v>
      </c>
      <c r="F20" s="72"/>
      <c r="G20" s="137" t="s">
        <v>17</v>
      </c>
      <c r="H20" s="138"/>
      <c r="I20" s="60"/>
      <c r="J20" s="60"/>
      <c r="K20" s="60"/>
      <c r="L20" s="60"/>
    </row>
    <row r="21" spans="1:12">
      <c r="A21" s="60"/>
      <c r="B21" s="60"/>
      <c r="C21" s="91" t="s">
        <v>18</v>
      </c>
      <c r="D21" s="92">
        <v>44542</v>
      </c>
      <c r="E21" s="93" t="s">
        <v>19</v>
      </c>
      <c r="F21" s="94">
        <v>44555</v>
      </c>
      <c r="G21" s="95" t="s">
        <v>43</v>
      </c>
      <c r="H21" s="96">
        <v>44568</v>
      </c>
      <c r="I21" s="60"/>
      <c r="J21" s="60"/>
      <c r="K21" s="60"/>
      <c r="L21" s="60"/>
    </row>
    <row r="22" spans="1:12">
      <c r="A22" s="60"/>
      <c r="B22" s="60"/>
      <c r="C22" s="97" t="s">
        <v>18</v>
      </c>
      <c r="D22" s="98">
        <f>SUM(D21+14)</f>
        <v>44556</v>
      </c>
      <c r="E22" s="99" t="s">
        <v>19</v>
      </c>
      <c r="F22" s="100">
        <f>SUM(F21+14)</f>
        <v>44569</v>
      </c>
      <c r="G22" s="102" t="s">
        <v>43</v>
      </c>
      <c r="H22" s="103">
        <f>H21+14</f>
        <v>44582</v>
      </c>
      <c r="I22" s="60"/>
      <c r="J22" s="60"/>
      <c r="K22" s="60"/>
      <c r="L22" s="60"/>
    </row>
    <row r="23" spans="1:12">
      <c r="A23" s="60"/>
      <c r="B23" s="60"/>
      <c r="C23" s="91" t="s">
        <v>18</v>
      </c>
      <c r="D23" s="92">
        <f>SUM(D22+14)</f>
        <v>44570</v>
      </c>
      <c r="E23" s="93" t="s">
        <v>19</v>
      </c>
      <c r="F23" s="94">
        <f>SUM(F22+14)</f>
        <v>44583</v>
      </c>
      <c r="G23" s="101" t="s">
        <v>43</v>
      </c>
      <c r="H23" s="101">
        <f>H22+14</f>
        <v>44596</v>
      </c>
      <c r="I23" s="60"/>
      <c r="J23" s="60"/>
      <c r="K23" s="60"/>
      <c r="L23" s="60"/>
    </row>
    <row r="24" spans="1:12">
      <c r="A24" s="60"/>
      <c r="B24" s="60"/>
      <c r="C24" s="97" t="s">
        <v>18</v>
      </c>
      <c r="D24" s="98">
        <f>SUM(D23+14)</f>
        <v>44584</v>
      </c>
      <c r="E24" s="99" t="s">
        <v>19</v>
      </c>
      <c r="F24" s="100">
        <f>SUM(F23+14)</f>
        <v>44597</v>
      </c>
      <c r="G24" s="102" t="s">
        <v>43</v>
      </c>
      <c r="H24" s="103">
        <f>H23+14</f>
        <v>44610</v>
      </c>
      <c r="I24" s="60"/>
      <c r="J24" s="60"/>
      <c r="K24" s="60"/>
      <c r="L24" s="60"/>
    </row>
    <row r="25" spans="1:12">
      <c r="A25" s="60"/>
      <c r="B25" s="60"/>
      <c r="C25" s="91" t="s">
        <v>18</v>
      </c>
      <c r="D25" s="92">
        <f t="shared" ref="D25:D48" si="0">SUM(D24+14)</f>
        <v>44598</v>
      </c>
      <c r="E25" s="93" t="s">
        <v>19</v>
      </c>
      <c r="F25" s="94">
        <f t="shared" ref="F25:F48" si="1">SUM(F24+14)</f>
        <v>44611</v>
      </c>
      <c r="G25" s="101" t="s">
        <v>43</v>
      </c>
      <c r="H25" s="96">
        <f t="shared" ref="H25:H38" si="2">H24+14</f>
        <v>44624</v>
      </c>
      <c r="I25" s="60"/>
      <c r="J25" s="60"/>
      <c r="K25" s="60"/>
      <c r="L25" s="60"/>
    </row>
    <row r="26" spans="1:12">
      <c r="A26" s="60"/>
      <c r="B26" s="60"/>
      <c r="C26" s="97" t="s">
        <v>18</v>
      </c>
      <c r="D26" s="98">
        <f t="shared" si="0"/>
        <v>44612</v>
      </c>
      <c r="E26" s="99" t="s">
        <v>19</v>
      </c>
      <c r="F26" s="100">
        <f t="shared" si="1"/>
        <v>44625</v>
      </c>
      <c r="G26" s="102" t="s">
        <v>43</v>
      </c>
      <c r="H26" s="103">
        <f t="shared" si="2"/>
        <v>44638</v>
      </c>
      <c r="I26" s="60"/>
      <c r="J26" s="60"/>
      <c r="K26" s="60"/>
      <c r="L26" s="60"/>
    </row>
    <row r="27" spans="1:12">
      <c r="A27" s="60"/>
      <c r="B27" s="60"/>
      <c r="C27" s="91" t="s">
        <v>18</v>
      </c>
      <c r="D27" s="92">
        <f t="shared" si="0"/>
        <v>44626</v>
      </c>
      <c r="E27" s="93" t="s">
        <v>19</v>
      </c>
      <c r="F27" s="94">
        <f t="shared" si="1"/>
        <v>44639</v>
      </c>
      <c r="G27" s="101" t="s">
        <v>43</v>
      </c>
      <c r="H27" s="96">
        <f t="shared" si="2"/>
        <v>44652</v>
      </c>
      <c r="I27" s="60"/>
      <c r="J27" s="60"/>
      <c r="K27" s="60"/>
      <c r="L27" s="60"/>
    </row>
    <row r="28" spans="1:12">
      <c r="A28" s="60"/>
      <c r="B28" s="60"/>
      <c r="C28" s="97" t="s">
        <v>18</v>
      </c>
      <c r="D28" s="98">
        <f t="shared" si="0"/>
        <v>44640</v>
      </c>
      <c r="E28" s="99" t="s">
        <v>19</v>
      </c>
      <c r="F28" s="100">
        <f t="shared" si="1"/>
        <v>44653</v>
      </c>
      <c r="G28" s="102" t="s">
        <v>43</v>
      </c>
      <c r="H28" s="103">
        <f t="shared" si="2"/>
        <v>44666</v>
      </c>
      <c r="I28" s="60"/>
      <c r="J28" s="60"/>
      <c r="K28" s="60"/>
      <c r="L28" s="60"/>
    </row>
    <row r="29" spans="1:12">
      <c r="A29" s="60"/>
      <c r="B29" s="60"/>
      <c r="C29" s="91" t="s">
        <v>18</v>
      </c>
      <c r="D29" s="92">
        <f t="shared" si="0"/>
        <v>44654</v>
      </c>
      <c r="E29" s="93" t="s">
        <v>19</v>
      </c>
      <c r="F29" s="94">
        <f t="shared" si="1"/>
        <v>44667</v>
      </c>
      <c r="G29" s="101" t="s">
        <v>43</v>
      </c>
      <c r="H29" s="96">
        <f t="shared" si="2"/>
        <v>44680</v>
      </c>
      <c r="I29" s="60"/>
      <c r="J29" s="60"/>
      <c r="K29" s="60"/>
      <c r="L29" s="60"/>
    </row>
    <row r="30" spans="1:12">
      <c r="A30" s="60"/>
      <c r="B30" s="60"/>
      <c r="C30" s="97" t="s">
        <v>18</v>
      </c>
      <c r="D30" s="98">
        <f t="shared" si="0"/>
        <v>44668</v>
      </c>
      <c r="E30" s="99" t="s">
        <v>19</v>
      </c>
      <c r="F30" s="100">
        <f t="shared" si="1"/>
        <v>44681</v>
      </c>
      <c r="G30" s="102" t="s">
        <v>43</v>
      </c>
      <c r="H30" s="103">
        <f t="shared" si="2"/>
        <v>44694</v>
      </c>
      <c r="I30" s="60"/>
      <c r="J30" s="60"/>
      <c r="K30" s="60"/>
      <c r="L30" s="60"/>
    </row>
    <row r="31" spans="1:12">
      <c r="A31" s="60"/>
      <c r="B31" s="60"/>
      <c r="C31" s="91" t="s">
        <v>18</v>
      </c>
      <c r="D31" s="92">
        <f t="shared" si="0"/>
        <v>44682</v>
      </c>
      <c r="E31" s="93" t="s">
        <v>19</v>
      </c>
      <c r="F31" s="94">
        <f t="shared" si="1"/>
        <v>44695</v>
      </c>
      <c r="G31" s="101" t="s">
        <v>43</v>
      </c>
      <c r="H31" s="96">
        <f t="shared" si="2"/>
        <v>44708</v>
      </c>
      <c r="I31" s="60"/>
      <c r="J31" s="60"/>
      <c r="K31" s="60"/>
      <c r="L31" s="60"/>
    </row>
    <row r="32" spans="1:12">
      <c r="A32" s="60"/>
      <c r="B32" s="60"/>
      <c r="C32" s="97" t="s">
        <v>18</v>
      </c>
      <c r="D32" s="98">
        <f t="shared" si="0"/>
        <v>44696</v>
      </c>
      <c r="E32" s="99" t="s">
        <v>19</v>
      </c>
      <c r="F32" s="100">
        <f t="shared" si="1"/>
        <v>44709</v>
      </c>
      <c r="G32" s="102" t="s">
        <v>43</v>
      </c>
      <c r="H32" s="103">
        <f t="shared" si="2"/>
        <v>44722</v>
      </c>
      <c r="I32" s="60"/>
      <c r="J32" s="60"/>
      <c r="K32" s="60"/>
      <c r="L32" s="60"/>
    </row>
    <row r="33" spans="1:12">
      <c r="A33" s="60"/>
      <c r="B33" s="60"/>
      <c r="C33" s="91" t="s">
        <v>18</v>
      </c>
      <c r="D33" s="92">
        <f t="shared" si="0"/>
        <v>44710</v>
      </c>
      <c r="E33" s="93" t="s">
        <v>19</v>
      </c>
      <c r="F33" s="94">
        <f t="shared" si="1"/>
        <v>44723</v>
      </c>
      <c r="G33" s="101" t="s">
        <v>43</v>
      </c>
      <c r="H33" s="96">
        <f t="shared" si="2"/>
        <v>44736</v>
      </c>
      <c r="I33" s="60"/>
      <c r="J33" s="60"/>
      <c r="K33" s="60"/>
      <c r="L33" s="60"/>
    </row>
    <row r="34" spans="1:12">
      <c r="A34" s="60"/>
      <c r="B34" s="60"/>
      <c r="C34" s="97" t="s">
        <v>18</v>
      </c>
      <c r="D34" s="98">
        <f t="shared" si="0"/>
        <v>44724</v>
      </c>
      <c r="E34" s="99" t="s">
        <v>19</v>
      </c>
      <c r="F34" s="100">
        <f t="shared" si="1"/>
        <v>44737</v>
      </c>
      <c r="G34" s="102" t="s">
        <v>43</v>
      </c>
      <c r="H34" s="103">
        <f t="shared" si="2"/>
        <v>44750</v>
      </c>
      <c r="I34" s="60"/>
      <c r="J34" s="60"/>
      <c r="K34" s="60"/>
      <c r="L34" s="60"/>
    </row>
    <row r="35" spans="1:12">
      <c r="A35" s="60"/>
      <c r="B35" s="60"/>
      <c r="C35" s="91" t="s">
        <v>18</v>
      </c>
      <c r="D35" s="92">
        <f t="shared" si="0"/>
        <v>44738</v>
      </c>
      <c r="E35" s="93" t="s">
        <v>19</v>
      </c>
      <c r="F35" s="94">
        <f t="shared" si="1"/>
        <v>44751</v>
      </c>
      <c r="G35" s="101" t="s">
        <v>43</v>
      </c>
      <c r="H35" s="96">
        <f t="shared" si="2"/>
        <v>44764</v>
      </c>
      <c r="L35" s="60"/>
    </row>
    <row r="36" spans="1:12">
      <c r="A36" s="60"/>
      <c r="B36" s="60"/>
      <c r="C36" s="97" t="s">
        <v>18</v>
      </c>
      <c r="D36" s="98">
        <f t="shared" si="0"/>
        <v>44752</v>
      </c>
      <c r="E36" s="99" t="s">
        <v>19</v>
      </c>
      <c r="F36" s="100">
        <f t="shared" si="1"/>
        <v>44765</v>
      </c>
      <c r="G36" s="102" t="s">
        <v>43</v>
      </c>
      <c r="H36" s="103">
        <f>H35+14</f>
        <v>44778</v>
      </c>
      <c r="I36" s="60"/>
      <c r="J36" s="60"/>
      <c r="K36" s="60"/>
      <c r="L36" s="60"/>
    </row>
    <row r="37" spans="1:12">
      <c r="A37" s="60"/>
      <c r="B37" s="60"/>
      <c r="C37" s="91" t="s">
        <v>18</v>
      </c>
      <c r="D37" s="92">
        <f t="shared" si="0"/>
        <v>44766</v>
      </c>
      <c r="E37" s="93" t="s">
        <v>19</v>
      </c>
      <c r="F37" s="94">
        <f t="shared" si="1"/>
        <v>44779</v>
      </c>
      <c r="G37" s="101" t="s">
        <v>43</v>
      </c>
      <c r="H37" s="96">
        <f t="shared" si="2"/>
        <v>44792</v>
      </c>
      <c r="I37" s="60"/>
      <c r="J37" s="60"/>
      <c r="K37" s="60"/>
      <c r="L37" s="60"/>
    </row>
    <row r="38" spans="1:12">
      <c r="A38" s="60"/>
      <c r="B38" s="60"/>
      <c r="C38" s="97" t="s">
        <v>18</v>
      </c>
      <c r="D38" s="98">
        <f t="shared" si="0"/>
        <v>44780</v>
      </c>
      <c r="E38" s="99" t="s">
        <v>19</v>
      </c>
      <c r="F38" s="100">
        <f t="shared" si="1"/>
        <v>44793</v>
      </c>
      <c r="G38" s="102" t="s">
        <v>43</v>
      </c>
      <c r="H38" s="103">
        <f t="shared" si="2"/>
        <v>44806</v>
      </c>
      <c r="I38" s="60"/>
      <c r="J38" s="60"/>
      <c r="K38" s="60"/>
      <c r="L38" s="60"/>
    </row>
    <row r="39" spans="1:12" ht="18" customHeight="1">
      <c r="A39" s="60"/>
      <c r="B39" s="60"/>
      <c r="C39" s="104" t="s">
        <v>18</v>
      </c>
      <c r="D39" s="105">
        <f t="shared" si="0"/>
        <v>44794</v>
      </c>
      <c r="E39" s="106" t="s">
        <v>19</v>
      </c>
      <c r="F39" s="107">
        <f t="shared" si="1"/>
        <v>44807</v>
      </c>
      <c r="G39" s="108" t="s">
        <v>43</v>
      </c>
      <c r="H39" s="109">
        <f>H38+14</f>
        <v>44820</v>
      </c>
      <c r="I39" s="139"/>
      <c r="J39" s="140"/>
      <c r="K39" s="60"/>
      <c r="L39" s="60"/>
    </row>
    <row r="40" spans="1:12">
      <c r="A40" s="60"/>
      <c r="B40" s="60"/>
      <c r="C40" s="97" t="s">
        <v>18</v>
      </c>
      <c r="D40" s="98">
        <f t="shared" si="0"/>
        <v>44808</v>
      </c>
      <c r="E40" s="99" t="s">
        <v>19</v>
      </c>
      <c r="F40" s="100">
        <f t="shared" si="1"/>
        <v>44821</v>
      </c>
      <c r="G40" s="102" t="s">
        <v>43</v>
      </c>
      <c r="H40" s="103">
        <f t="shared" ref="H40:H48" si="3">H39+14</f>
        <v>44834</v>
      </c>
      <c r="I40" s="60"/>
      <c r="J40" s="60"/>
      <c r="K40" s="60"/>
      <c r="L40" s="60"/>
    </row>
    <row r="41" spans="1:12">
      <c r="A41" s="60"/>
      <c r="B41" s="60"/>
      <c r="C41" s="91" t="s">
        <v>18</v>
      </c>
      <c r="D41" s="92">
        <f t="shared" si="0"/>
        <v>44822</v>
      </c>
      <c r="E41" s="93" t="s">
        <v>19</v>
      </c>
      <c r="F41" s="94">
        <f t="shared" si="1"/>
        <v>44835</v>
      </c>
      <c r="G41" s="101" t="s">
        <v>43</v>
      </c>
      <c r="H41" s="96">
        <f t="shared" si="3"/>
        <v>44848</v>
      </c>
      <c r="I41" s="60"/>
      <c r="J41" s="60"/>
      <c r="K41" s="60"/>
      <c r="L41" s="60"/>
    </row>
    <row r="42" spans="1:12">
      <c r="A42" s="60"/>
      <c r="B42" s="60"/>
      <c r="C42" s="97" t="s">
        <v>18</v>
      </c>
      <c r="D42" s="98">
        <f t="shared" si="0"/>
        <v>44836</v>
      </c>
      <c r="E42" s="99" t="s">
        <v>19</v>
      </c>
      <c r="F42" s="100">
        <f t="shared" si="1"/>
        <v>44849</v>
      </c>
      <c r="G42" s="102" t="s">
        <v>43</v>
      </c>
      <c r="H42" s="103">
        <f t="shared" si="3"/>
        <v>44862</v>
      </c>
      <c r="I42" s="60"/>
      <c r="J42" s="60"/>
      <c r="K42" s="60"/>
      <c r="L42" s="60"/>
    </row>
    <row r="43" spans="1:12">
      <c r="A43" s="60"/>
      <c r="B43" s="60"/>
      <c r="C43" s="91" t="s">
        <v>18</v>
      </c>
      <c r="D43" s="92">
        <f t="shared" si="0"/>
        <v>44850</v>
      </c>
      <c r="E43" s="93" t="s">
        <v>19</v>
      </c>
      <c r="F43" s="94">
        <f t="shared" si="1"/>
        <v>44863</v>
      </c>
      <c r="G43" s="101" t="s">
        <v>43</v>
      </c>
      <c r="H43" s="96">
        <f t="shared" si="3"/>
        <v>44876</v>
      </c>
      <c r="I43" s="60"/>
      <c r="J43" s="60"/>
      <c r="K43" s="60"/>
      <c r="L43" s="60"/>
    </row>
    <row r="44" spans="1:12">
      <c r="A44" s="60"/>
      <c r="B44" s="60"/>
      <c r="C44" s="97" t="s">
        <v>18</v>
      </c>
      <c r="D44" s="98">
        <f t="shared" si="0"/>
        <v>44864</v>
      </c>
      <c r="E44" s="99" t="s">
        <v>19</v>
      </c>
      <c r="F44" s="100">
        <f t="shared" si="1"/>
        <v>44877</v>
      </c>
      <c r="G44" s="102" t="s">
        <v>43</v>
      </c>
      <c r="H44" s="103">
        <f t="shared" si="3"/>
        <v>44890</v>
      </c>
      <c r="I44" s="60"/>
      <c r="J44" s="60"/>
      <c r="K44" s="60"/>
      <c r="L44" s="60"/>
    </row>
    <row r="45" spans="1:12">
      <c r="A45" s="60"/>
      <c r="B45" s="60"/>
      <c r="C45" s="91" t="s">
        <v>18</v>
      </c>
      <c r="D45" s="92">
        <f t="shared" si="0"/>
        <v>44878</v>
      </c>
      <c r="E45" s="93" t="s">
        <v>19</v>
      </c>
      <c r="F45" s="94">
        <f t="shared" si="1"/>
        <v>44891</v>
      </c>
      <c r="G45" s="101" t="s">
        <v>43</v>
      </c>
      <c r="H45" s="96">
        <f t="shared" si="3"/>
        <v>44904</v>
      </c>
      <c r="I45" s="60"/>
      <c r="J45" s="60"/>
      <c r="K45" s="60"/>
      <c r="L45" s="60"/>
    </row>
    <row r="46" spans="1:12">
      <c r="A46" s="60"/>
      <c r="B46" s="60"/>
      <c r="C46" s="97" t="s">
        <v>18</v>
      </c>
      <c r="D46" s="98">
        <f t="shared" si="0"/>
        <v>44892</v>
      </c>
      <c r="E46" s="99" t="s">
        <v>19</v>
      </c>
      <c r="F46" s="100">
        <f t="shared" si="1"/>
        <v>44905</v>
      </c>
      <c r="G46" s="102" t="s">
        <v>43</v>
      </c>
      <c r="H46" s="103">
        <f t="shared" si="3"/>
        <v>44918</v>
      </c>
      <c r="I46" s="60"/>
      <c r="J46" s="60"/>
      <c r="K46" s="60"/>
      <c r="L46" s="60"/>
    </row>
    <row r="47" spans="1:12">
      <c r="A47" s="60"/>
      <c r="B47" s="60"/>
      <c r="C47" s="91" t="s">
        <v>18</v>
      </c>
      <c r="D47" s="92">
        <f t="shared" si="0"/>
        <v>44906</v>
      </c>
      <c r="E47" s="93" t="s">
        <v>19</v>
      </c>
      <c r="F47" s="94">
        <f t="shared" si="1"/>
        <v>44919</v>
      </c>
      <c r="G47" s="101" t="s">
        <v>43</v>
      </c>
      <c r="H47" s="96">
        <f t="shared" si="3"/>
        <v>44932</v>
      </c>
      <c r="I47" s="60"/>
      <c r="J47" s="60"/>
      <c r="K47" s="60"/>
      <c r="L47" s="60"/>
    </row>
    <row r="48" spans="1:12">
      <c r="A48" s="60"/>
      <c r="B48" s="60"/>
      <c r="C48" s="97" t="s">
        <v>18</v>
      </c>
      <c r="D48" s="98">
        <f t="shared" si="0"/>
        <v>44920</v>
      </c>
      <c r="E48" s="99" t="s">
        <v>19</v>
      </c>
      <c r="F48" s="100">
        <f t="shared" si="1"/>
        <v>44933</v>
      </c>
      <c r="G48" s="102" t="s">
        <v>43</v>
      </c>
      <c r="H48" s="103">
        <f t="shared" si="3"/>
        <v>44946</v>
      </c>
      <c r="I48" s="60"/>
      <c r="J48" s="60"/>
      <c r="K48" s="60"/>
      <c r="L48" s="60"/>
    </row>
    <row r="49" spans="1:12">
      <c r="A49" s="60"/>
      <c r="B49" s="60"/>
      <c r="C49" s="133"/>
      <c r="D49" s="113"/>
      <c r="E49" s="133"/>
      <c r="F49" s="113"/>
      <c r="G49" s="133"/>
      <c r="H49" s="113"/>
      <c r="I49" s="60"/>
      <c r="J49" s="60"/>
      <c r="K49" s="60"/>
      <c r="L49" s="60"/>
    </row>
    <row r="50" spans="1:12">
      <c r="A50" s="60"/>
      <c r="B50" s="60"/>
      <c r="C50" s="133"/>
      <c r="D50" s="113"/>
      <c r="E50" s="133"/>
      <c r="F50" s="113"/>
      <c r="G50" s="133"/>
      <c r="H50" s="113"/>
      <c r="I50" s="60"/>
      <c r="J50" s="60"/>
      <c r="K50" s="60"/>
      <c r="L50" s="60"/>
    </row>
    <row r="51" spans="1:12" ht="15.75" thickBo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  <row r="52" spans="1:12" ht="48.75" customHeight="1" thickBot="1">
      <c r="A52" s="60"/>
      <c r="B52" s="141" t="s">
        <v>68</v>
      </c>
      <c r="C52" s="142"/>
      <c r="D52" s="142"/>
      <c r="E52" s="143"/>
      <c r="F52" s="60"/>
      <c r="G52" s="144" t="s">
        <v>79</v>
      </c>
      <c r="H52" s="145"/>
      <c r="I52" s="145"/>
      <c r="J52" s="146"/>
      <c r="K52" s="60"/>
      <c r="L52" s="60"/>
    </row>
    <row r="53" spans="1:12" ht="15" customHeight="1" thickBot="1">
      <c r="A53" s="60"/>
      <c r="B53" s="147" t="s">
        <v>25</v>
      </c>
      <c r="C53" s="148"/>
      <c r="D53" s="147" t="s">
        <v>26</v>
      </c>
      <c r="E53" s="149"/>
      <c r="F53" s="60"/>
      <c r="G53" s="150" t="s">
        <v>27</v>
      </c>
      <c r="H53" s="151"/>
      <c r="K53" s="60"/>
      <c r="L53" s="60"/>
    </row>
    <row r="54" spans="1:12" ht="21.75" customHeight="1">
      <c r="A54" s="60"/>
      <c r="B54" s="77" t="s">
        <v>35</v>
      </c>
      <c r="C54" s="78">
        <v>44562</v>
      </c>
      <c r="D54" s="79" t="s">
        <v>41</v>
      </c>
      <c r="E54" s="80">
        <v>44560</v>
      </c>
      <c r="F54" s="60"/>
      <c r="G54" s="75" t="s">
        <v>41</v>
      </c>
      <c r="H54" s="131">
        <v>44561</v>
      </c>
      <c r="I54" s="128" t="s">
        <v>76</v>
      </c>
      <c r="J54" s="128"/>
      <c r="K54" s="60"/>
      <c r="L54" s="60"/>
    </row>
    <row r="55" spans="1:12">
      <c r="A55" s="60"/>
      <c r="B55" s="75" t="s">
        <v>29</v>
      </c>
      <c r="C55" s="76">
        <v>44578</v>
      </c>
      <c r="D55" s="79" t="s">
        <v>35</v>
      </c>
      <c r="E55" s="80">
        <f>SUM(C55-2)</f>
        <v>44576</v>
      </c>
      <c r="F55" s="60"/>
      <c r="G55" s="75" t="s">
        <v>29</v>
      </c>
      <c r="H55" s="131">
        <v>44564</v>
      </c>
      <c r="I55" s="128" t="s">
        <v>69</v>
      </c>
      <c r="J55" s="129"/>
      <c r="K55" s="60"/>
      <c r="L55" s="60"/>
    </row>
    <row r="56" spans="1:12" ht="15" customHeight="1">
      <c r="A56" s="60"/>
      <c r="B56" s="75" t="s">
        <v>29</v>
      </c>
      <c r="C56" s="76">
        <v>44613</v>
      </c>
      <c r="D56" s="79" t="s">
        <v>35</v>
      </c>
      <c r="E56" s="80">
        <f>SUM(C56-2)</f>
        <v>44611</v>
      </c>
      <c r="F56" s="60"/>
      <c r="G56" s="75" t="s">
        <v>29</v>
      </c>
      <c r="H56" s="76">
        <v>44578</v>
      </c>
      <c r="I56" s="128" t="s">
        <v>69</v>
      </c>
      <c r="J56" s="129"/>
      <c r="K56" s="60"/>
      <c r="L56" s="60"/>
    </row>
    <row r="57" spans="1:12" ht="16.5" customHeight="1">
      <c r="A57" s="60"/>
      <c r="B57" s="75" t="s">
        <v>29</v>
      </c>
      <c r="C57" s="76">
        <v>44711</v>
      </c>
      <c r="D57" s="79" t="s">
        <v>35</v>
      </c>
      <c r="E57" s="80">
        <f>SUM(C57-2)</f>
        <v>44709</v>
      </c>
      <c r="F57" s="60"/>
      <c r="G57" s="75" t="s">
        <v>29</v>
      </c>
      <c r="H57" s="76">
        <v>44711</v>
      </c>
      <c r="I57" s="128" t="s">
        <v>69</v>
      </c>
      <c r="J57" s="129"/>
      <c r="K57" s="60"/>
      <c r="L57" s="60"/>
    </row>
    <row r="58" spans="1:12">
      <c r="A58" s="60"/>
      <c r="B58" s="75" t="s">
        <v>29</v>
      </c>
      <c r="C58" s="76">
        <v>44732</v>
      </c>
      <c r="D58" s="79" t="s">
        <v>35</v>
      </c>
      <c r="E58" s="80">
        <f t="shared" ref="E58" si="4">SUM(C58-2)</f>
        <v>44730</v>
      </c>
      <c r="F58" s="60"/>
      <c r="G58" s="73" t="s">
        <v>29</v>
      </c>
      <c r="H58" s="76">
        <v>44746</v>
      </c>
      <c r="I58" s="128" t="s">
        <v>69</v>
      </c>
      <c r="J58" s="129"/>
      <c r="K58" s="60"/>
      <c r="L58" s="60"/>
    </row>
    <row r="59" spans="1:12">
      <c r="A59" s="60"/>
      <c r="B59" s="75" t="s">
        <v>29</v>
      </c>
      <c r="C59" s="76">
        <v>44746</v>
      </c>
      <c r="D59" s="79" t="s">
        <v>35</v>
      </c>
      <c r="E59" s="80">
        <f t="shared" ref="E59:E60" si="5">SUM(C59-2)</f>
        <v>44744</v>
      </c>
      <c r="F59" s="60"/>
      <c r="G59" s="114" t="s">
        <v>29</v>
      </c>
      <c r="H59" s="76">
        <v>44809</v>
      </c>
      <c r="I59" s="128" t="s">
        <v>69</v>
      </c>
      <c r="J59" s="130"/>
      <c r="K59" s="60"/>
      <c r="L59" s="60"/>
    </row>
    <row r="60" spans="1:12">
      <c r="A60" s="60"/>
      <c r="B60" s="75" t="s">
        <v>29</v>
      </c>
      <c r="C60" s="76">
        <v>44809</v>
      </c>
      <c r="D60" s="79" t="s">
        <v>35</v>
      </c>
      <c r="E60" s="80">
        <f t="shared" si="5"/>
        <v>44807</v>
      </c>
      <c r="F60" s="60"/>
      <c r="G60" s="75" t="s">
        <v>37</v>
      </c>
      <c r="H60" s="131">
        <v>44889</v>
      </c>
      <c r="I60" s="128" t="s">
        <v>69</v>
      </c>
      <c r="J60" s="130"/>
      <c r="K60" s="60"/>
      <c r="L60" s="60"/>
    </row>
    <row r="61" spans="1:12" ht="15" customHeight="1">
      <c r="A61" s="60"/>
      <c r="B61" s="75" t="s">
        <v>29</v>
      </c>
      <c r="C61" s="76">
        <v>44844</v>
      </c>
      <c r="D61" s="79" t="s">
        <v>35</v>
      </c>
      <c r="E61" s="80">
        <f>SUM(C61-2)</f>
        <v>44842</v>
      </c>
      <c r="F61" s="60"/>
      <c r="G61" s="75" t="s">
        <v>41</v>
      </c>
      <c r="H61" s="76">
        <v>44890</v>
      </c>
      <c r="I61" s="128" t="s">
        <v>69</v>
      </c>
      <c r="J61" s="130"/>
      <c r="K61" s="60"/>
      <c r="L61" s="60"/>
    </row>
    <row r="62" spans="1:12">
      <c r="A62" s="60"/>
      <c r="B62" s="75" t="s">
        <v>41</v>
      </c>
      <c r="C62" s="76">
        <v>44876</v>
      </c>
      <c r="D62" s="79"/>
      <c r="E62" s="80"/>
      <c r="F62" s="60"/>
      <c r="G62" s="75" t="s">
        <v>41</v>
      </c>
      <c r="H62" s="82">
        <v>44918</v>
      </c>
      <c r="I62" s="128" t="s">
        <v>69</v>
      </c>
      <c r="J62" s="130"/>
      <c r="K62" s="60"/>
      <c r="L62" s="60"/>
    </row>
    <row r="63" spans="1:12" ht="15" customHeight="1">
      <c r="A63" s="60"/>
      <c r="B63" s="75" t="s">
        <v>37</v>
      </c>
      <c r="C63" s="76">
        <v>44889</v>
      </c>
      <c r="D63" s="79"/>
      <c r="E63" s="80"/>
      <c r="F63" s="60"/>
      <c r="G63" s="75" t="s">
        <v>29</v>
      </c>
      <c r="H63" s="82">
        <v>44921</v>
      </c>
      <c r="I63" s="128" t="s">
        <v>69</v>
      </c>
      <c r="J63" s="130"/>
      <c r="K63" s="60"/>
      <c r="L63" s="60"/>
    </row>
    <row r="64" spans="1:12" ht="19.5" customHeight="1" thickBot="1">
      <c r="A64" s="60"/>
      <c r="B64" s="75" t="s">
        <v>29</v>
      </c>
      <c r="C64" s="76">
        <v>44921</v>
      </c>
      <c r="D64" s="79" t="s">
        <v>35</v>
      </c>
      <c r="E64" s="80">
        <f t="shared" ref="E62:E64" si="6">SUM(C64-2)</f>
        <v>44919</v>
      </c>
      <c r="F64" s="60"/>
      <c r="G64" s="83" t="s">
        <v>41</v>
      </c>
      <c r="H64" s="82">
        <v>44925</v>
      </c>
      <c r="I64" s="128" t="s">
        <v>76</v>
      </c>
      <c r="J64" s="128"/>
      <c r="K64" s="60"/>
      <c r="L64" s="60"/>
    </row>
    <row r="65" spans="1:12">
      <c r="A65" s="60"/>
      <c r="B65" s="60"/>
      <c r="C65" s="60"/>
      <c r="D65" s="60"/>
      <c r="E65" s="60"/>
      <c r="F65" s="60"/>
      <c r="G65" s="90"/>
      <c r="H65" s="119"/>
      <c r="J65" s="132"/>
      <c r="K65" s="60"/>
      <c r="L65" s="60"/>
    </row>
    <row r="66" spans="1:12">
      <c r="A66" s="60"/>
      <c r="B66" s="60"/>
      <c r="C66" s="60"/>
      <c r="D66" s="60"/>
      <c r="E66" s="60"/>
      <c r="F66" s="60"/>
      <c r="K66" s="60"/>
      <c r="L66" s="60"/>
    </row>
    <row r="67" spans="1:12">
      <c r="A67" s="60"/>
      <c r="F67" s="60"/>
      <c r="K67" s="60"/>
      <c r="L67" s="60"/>
    </row>
    <row r="68" spans="1:12">
      <c r="A68" s="60"/>
      <c r="F68" s="60"/>
      <c r="K68" s="60"/>
      <c r="L68" s="60"/>
    </row>
  </sheetData>
  <sheetProtection selectLockedCells="1" selectUnlockedCells="1"/>
  <mergeCells count="19">
    <mergeCell ref="A17:K17"/>
    <mergeCell ref="A1:K1"/>
    <mergeCell ref="A2:K2"/>
    <mergeCell ref="B5:K6"/>
    <mergeCell ref="A9:K9"/>
    <mergeCell ref="A10:K10"/>
    <mergeCell ref="A11:K11"/>
    <mergeCell ref="A12:K12"/>
    <mergeCell ref="A13:K13"/>
    <mergeCell ref="A14:K14"/>
    <mergeCell ref="A15:K15"/>
    <mergeCell ref="A16:K16"/>
    <mergeCell ref="G20:H20"/>
    <mergeCell ref="I39:J39"/>
    <mergeCell ref="B52:E52"/>
    <mergeCell ref="G52:J52"/>
    <mergeCell ref="B53:C53"/>
    <mergeCell ref="D53:E53"/>
    <mergeCell ref="G53:H53"/>
  </mergeCells>
  <printOptions horizontalCentered="1"/>
  <pageMargins left="0.05" right="0.05" top="0.2" bottom="0.2" header="0.06" footer="0.15"/>
  <pageSetup scale="67" orientation="portrait" cellComments="asDisplayed" r:id="rId1"/>
  <headerFooter>
    <oddFooter>&amp;L&amp;Z&amp;F&amp;D</oddFooter>
    <firstFooter>&amp;L&amp;Z&amp;F&amp;D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1"/>
  <sheetViews>
    <sheetView topLeftCell="A31" zoomScale="80" zoomScaleNormal="80" workbookViewId="0">
      <selection activeCell="A14" sqref="A14:K14"/>
    </sheetView>
  </sheetViews>
  <sheetFormatPr defaultRowHeight="15"/>
  <cols>
    <col min="1" max="1" width="11.42578125" customWidth="1"/>
    <col min="2" max="2" width="12.140625" customWidth="1"/>
    <col min="3" max="3" width="11.85546875" customWidth="1"/>
    <col min="4" max="4" width="13.42578125" customWidth="1"/>
    <col min="5" max="5" width="12" customWidth="1"/>
    <col min="6" max="6" width="11" customWidth="1"/>
    <col min="7" max="7" width="11.42578125" customWidth="1"/>
    <col min="8" max="8" width="13.28515625" customWidth="1"/>
    <col min="9" max="9" width="16" customWidth="1"/>
    <col min="10" max="10" width="19.42578125" customWidth="1"/>
    <col min="11" max="11" width="15.7109375" customWidth="1"/>
    <col min="12" max="12" width="10.28515625" customWidth="1"/>
  </cols>
  <sheetData>
    <row r="1" spans="1:12" ht="23.25">
      <c r="A1" s="153" t="s">
        <v>67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60"/>
    </row>
    <row r="2" spans="1:12" ht="20.25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60"/>
    </row>
    <row r="3" spans="1:1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8.75">
      <c r="A4" s="61" t="s">
        <v>59</v>
      </c>
      <c r="B4" s="61"/>
      <c r="C4" s="61"/>
      <c r="D4" s="61"/>
      <c r="E4" s="61"/>
      <c r="F4" s="61"/>
      <c r="G4" s="61"/>
      <c r="H4" s="61"/>
      <c r="I4" s="61"/>
      <c r="J4" s="61"/>
      <c r="K4" s="62"/>
      <c r="L4" s="60"/>
    </row>
    <row r="5" spans="1:12" ht="15.75">
      <c r="A5" s="61"/>
      <c r="B5" s="61" t="s">
        <v>48</v>
      </c>
      <c r="C5" s="61"/>
      <c r="D5" s="61"/>
      <c r="E5" s="61"/>
      <c r="F5" s="61"/>
      <c r="G5" s="61"/>
      <c r="H5" s="61"/>
      <c r="I5" s="61"/>
      <c r="J5" s="61"/>
      <c r="K5" s="62"/>
      <c r="L5" s="60"/>
    </row>
    <row r="6" spans="1:12" ht="18.75">
      <c r="A6" s="62" t="s">
        <v>60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0"/>
    </row>
    <row r="7" spans="1:12" ht="15.75" customHeight="1">
      <c r="A7" s="62"/>
      <c r="B7" s="165" t="s">
        <v>61</v>
      </c>
      <c r="C7" s="165"/>
      <c r="D7" s="165"/>
      <c r="E7" s="165"/>
      <c r="F7" s="165"/>
      <c r="G7" s="165"/>
      <c r="H7" s="165"/>
      <c r="I7" s="165"/>
      <c r="J7" s="165"/>
      <c r="K7" s="165"/>
      <c r="L7" s="60"/>
    </row>
    <row r="8" spans="1:12" ht="28.5" customHeight="1">
      <c r="A8" s="62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60"/>
    </row>
    <row r="9" spans="1:12" ht="18.75">
      <c r="A9" s="62" t="s">
        <v>62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0"/>
    </row>
    <row r="10" spans="1:12" ht="9.7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0"/>
    </row>
    <row r="11" spans="1:12" ht="20.25">
      <c r="A11" s="156" t="s">
        <v>45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60"/>
    </row>
    <row r="12" spans="1:12" ht="33.75" customHeight="1">
      <c r="A12" s="158" t="s">
        <v>63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64"/>
    </row>
    <row r="13" spans="1:12" ht="15.75">
      <c r="A13" s="159" t="s">
        <v>64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60"/>
    </row>
    <row r="14" spans="1:12" ht="9.75" customHeight="1">
      <c r="A14" s="157" t="s">
        <v>8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60"/>
    </row>
    <row r="15" spans="1:12">
      <c r="A15" s="161" t="s">
        <v>65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60"/>
    </row>
    <row r="16" spans="1:12">
      <c r="A16" s="161" t="s">
        <v>10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60"/>
    </row>
    <row r="17" spans="1:12" ht="8.2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60"/>
    </row>
    <row r="18" spans="1:12">
      <c r="A18" s="162" t="s">
        <v>11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60"/>
    </row>
    <row r="19" spans="1:12">
      <c r="A19" s="152" t="s">
        <v>12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60"/>
    </row>
    <row r="20" spans="1:12" ht="19.149999999999999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0"/>
      <c r="K20" s="60"/>
      <c r="L20" s="60"/>
    </row>
    <row r="21" spans="1:12" ht="18">
      <c r="A21" s="60"/>
      <c r="B21" s="60"/>
      <c r="C21" s="66" t="s">
        <v>13</v>
      </c>
      <c r="D21" s="67"/>
      <c r="E21" s="67"/>
      <c r="F21" s="67"/>
      <c r="G21" s="66" t="s">
        <v>14</v>
      </c>
      <c r="H21" s="68"/>
      <c r="I21" s="60"/>
      <c r="J21" s="60"/>
      <c r="K21" s="60"/>
      <c r="L21" s="60"/>
    </row>
    <row r="22" spans="1:12" ht="18.75" thickBot="1">
      <c r="A22" s="60"/>
      <c r="B22" s="60"/>
      <c r="C22" s="69" t="s">
        <v>15</v>
      </c>
      <c r="D22" s="70"/>
      <c r="E22" s="71" t="s">
        <v>16</v>
      </c>
      <c r="F22" s="72"/>
      <c r="G22" s="137" t="s">
        <v>17</v>
      </c>
      <c r="H22" s="138"/>
      <c r="I22" s="60"/>
      <c r="J22" s="60"/>
      <c r="K22" s="60"/>
      <c r="L22" s="60"/>
    </row>
    <row r="23" spans="1:12">
      <c r="A23" s="60"/>
      <c r="B23" s="60"/>
      <c r="C23" s="91" t="s">
        <v>18</v>
      </c>
      <c r="D23" s="92">
        <v>42694</v>
      </c>
      <c r="E23" s="93" t="s">
        <v>19</v>
      </c>
      <c r="F23" s="94">
        <v>42707</v>
      </c>
      <c r="G23" s="95" t="s">
        <v>43</v>
      </c>
      <c r="H23" s="96">
        <v>42720</v>
      </c>
      <c r="I23" s="60"/>
      <c r="J23" s="60"/>
      <c r="K23" s="60"/>
      <c r="L23" s="60"/>
    </row>
    <row r="24" spans="1:12">
      <c r="A24" s="60"/>
      <c r="B24" s="60"/>
      <c r="C24" s="97" t="s">
        <v>18</v>
      </c>
      <c r="D24" s="98">
        <f>SUM(D23+14)</f>
        <v>42708</v>
      </c>
      <c r="E24" s="99" t="s">
        <v>19</v>
      </c>
      <c r="F24" s="100">
        <f>SUM(F23+14)</f>
        <v>42721</v>
      </c>
      <c r="G24" s="102" t="s">
        <v>43</v>
      </c>
      <c r="H24" s="103">
        <f>H23+14</f>
        <v>42734</v>
      </c>
      <c r="I24" s="60"/>
      <c r="J24" s="60"/>
      <c r="K24" s="60"/>
      <c r="L24" s="60"/>
    </row>
    <row r="25" spans="1:12">
      <c r="A25" s="60"/>
      <c r="B25" s="60"/>
      <c r="C25" s="91" t="s">
        <v>18</v>
      </c>
      <c r="D25" s="92">
        <f>SUM(D24+14)</f>
        <v>42722</v>
      </c>
      <c r="E25" s="93" t="s">
        <v>19</v>
      </c>
      <c r="F25" s="94">
        <f>SUM(F24+14)</f>
        <v>42735</v>
      </c>
      <c r="G25" s="101" t="s">
        <v>43</v>
      </c>
      <c r="H25" s="96">
        <f>H24+14</f>
        <v>42748</v>
      </c>
      <c r="I25" s="60"/>
      <c r="J25" s="60"/>
      <c r="K25" s="60"/>
      <c r="L25" s="60"/>
    </row>
    <row r="26" spans="1:12">
      <c r="A26" s="60"/>
      <c r="B26" s="60"/>
      <c r="C26" s="97" t="s">
        <v>18</v>
      </c>
      <c r="D26" s="98">
        <f>SUM(D25+14)</f>
        <v>42736</v>
      </c>
      <c r="E26" s="99" t="s">
        <v>19</v>
      </c>
      <c r="F26" s="100">
        <f>SUM(F25+14)</f>
        <v>42749</v>
      </c>
      <c r="G26" s="102" t="s">
        <v>43</v>
      </c>
      <c r="H26" s="103">
        <f>H25+14</f>
        <v>42762</v>
      </c>
      <c r="I26" s="60"/>
      <c r="J26" s="60"/>
      <c r="K26" s="60"/>
      <c r="L26" s="60"/>
    </row>
    <row r="27" spans="1:12">
      <c r="A27" s="60"/>
      <c r="B27" s="60"/>
      <c r="C27" s="91" t="s">
        <v>18</v>
      </c>
      <c r="D27" s="92">
        <f t="shared" ref="D27:D52" si="0">SUM(D26+14)</f>
        <v>42750</v>
      </c>
      <c r="E27" s="93" t="s">
        <v>19</v>
      </c>
      <c r="F27" s="94">
        <f t="shared" ref="F27:F52" si="1">SUM(F26+14)</f>
        <v>42763</v>
      </c>
      <c r="G27" s="101" t="s">
        <v>43</v>
      </c>
      <c r="H27" s="96">
        <f t="shared" ref="H27:H40" si="2">H26+14</f>
        <v>42776</v>
      </c>
      <c r="I27" s="60"/>
      <c r="J27" s="60"/>
      <c r="K27" s="60"/>
      <c r="L27" s="60"/>
    </row>
    <row r="28" spans="1:12">
      <c r="A28" s="60"/>
      <c r="B28" s="60"/>
      <c r="C28" s="97" t="s">
        <v>18</v>
      </c>
      <c r="D28" s="98">
        <f t="shared" si="0"/>
        <v>42764</v>
      </c>
      <c r="E28" s="99" t="s">
        <v>19</v>
      </c>
      <c r="F28" s="100">
        <f t="shared" si="1"/>
        <v>42777</v>
      </c>
      <c r="G28" s="102" t="s">
        <v>43</v>
      </c>
      <c r="H28" s="103">
        <f t="shared" si="2"/>
        <v>42790</v>
      </c>
      <c r="I28" s="60"/>
      <c r="J28" s="60"/>
      <c r="K28" s="60"/>
      <c r="L28" s="60"/>
    </row>
    <row r="29" spans="1:12">
      <c r="A29" s="60"/>
      <c r="B29" s="60"/>
      <c r="C29" s="91" t="s">
        <v>18</v>
      </c>
      <c r="D29" s="92">
        <f t="shared" si="0"/>
        <v>42778</v>
      </c>
      <c r="E29" s="93" t="s">
        <v>19</v>
      </c>
      <c r="F29" s="94">
        <f t="shared" si="1"/>
        <v>42791</v>
      </c>
      <c r="G29" s="101" t="s">
        <v>43</v>
      </c>
      <c r="H29" s="96">
        <f t="shared" si="2"/>
        <v>42804</v>
      </c>
      <c r="I29" s="60"/>
      <c r="J29" s="60"/>
      <c r="K29" s="60"/>
      <c r="L29" s="60"/>
    </row>
    <row r="30" spans="1:12">
      <c r="A30" s="60"/>
      <c r="B30" s="60"/>
      <c r="C30" s="97" t="s">
        <v>18</v>
      </c>
      <c r="D30" s="98">
        <f t="shared" si="0"/>
        <v>42792</v>
      </c>
      <c r="E30" s="99" t="s">
        <v>19</v>
      </c>
      <c r="F30" s="100">
        <f t="shared" si="1"/>
        <v>42805</v>
      </c>
      <c r="G30" s="102" t="s">
        <v>43</v>
      </c>
      <c r="H30" s="103">
        <f t="shared" si="2"/>
        <v>42818</v>
      </c>
      <c r="I30" s="60"/>
      <c r="J30" s="60"/>
      <c r="K30" s="60"/>
      <c r="L30" s="60"/>
    </row>
    <row r="31" spans="1:12">
      <c r="A31" s="60"/>
      <c r="B31" s="60"/>
      <c r="C31" s="91" t="s">
        <v>18</v>
      </c>
      <c r="D31" s="92">
        <f t="shared" si="0"/>
        <v>42806</v>
      </c>
      <c r="E31" s="93" t="s">
        <v>19</v>
      </c>
      <c r="F31" s="94">
        <f t="shared" si="1"/>
        <v>42819</v>
      </c>
      <c r="G31" s="101" t="s">
        <v>43</v>
      </c>
      <c r="H31" s="96">
        <f t="shared" si="2"/>
        <v>42832</v>
      </c>
      <c r="I31" s="60"/>
      <c r="J31" s="60"/>
      <c r="K31" s="60"/>
      <c r="L31" s="60"/>
    </row>
    <row r="32" spans="1:12">
      <c r="A32" s="60"/>
      <c r="B32" s="60"/>
      <c r="C32" s="97" t="s">
        <v>18</v>
      </c>
      <c r="D32" s="98">
        <f t="shared" si="0"/>
        <v>42820</v>
      </c>
      <c r="E32" s="99" t="s">
        <v>19</v>
      </c>
      <c r="F32" s="100">
        <f t="shared" si="1"/>
        <v>42833</v>
      </c>
      <c r="G32" s="102" t="s">
        <v>43</v>
      </c>
      <c r="H32" s="103">
        <f t="shared" si="2"/>
        <v>42846</v>
      </c>
      <c r="I32" s="60"/>
      <c r="J32" s="60"/>
      <c r="K32" s="60"/>
      <c r="L32" s="60"/>
    </row>
    <row r="33" spans="1:12">
      <c r="A33" s="60"/>
      <c r="B33" s="60"/>
      <c r="C33" s="91" t="s">
        <v>18</v>
      </c>
      <c r="D33" s="92">
        <f t="shared" si="0"/>
        <v>42834</v>
      </c>
      <c r="E33" s="93" t="s">
        <v>19</v>
      </c>
      <c r="F33" s="94">
        <f t="shared" si="1"/>
        <v>42847</v>
      </c>
      <c r="G33" s="101" t="s">
        <v>43</v>
      </c>
      <c r="H33" s="96">
        <f t="shared" si="2"/>
        <v>42860</v>
      </c>
      <c r="I33" s="60"/>
      <c r="J33" s="60"/>
      <c r="K33" s="60"/>
      <c r="L33" s="60"/>
    </row>
    <row r="34" spans="1:12">
      <c r="A34" s="60"/>
      <c r="B34" s="60"/>
      <c r="C34" s="97" t="s">
        <v>18</v>
      </c>
      <c r="D34" s="98">
        <f t="shared" si="0"/>
        <v>42848</v>
      </c>
      <c r="E34" s="99" t="s">
        <v>19</v>
      </c>
      <c r="F34" s="100">
        <f t="shared" si="1"/>
        <v>42861</v>
      </c>
      <c r="G34" s="102" t="s">
        <v>43</v>
      </c>
      <c r="H34" s="103">
        <f t="shared" si="2"/>
        <v>42874</v>
      </c>
      <c r="I34" s="60"/>
      <c r="J34" s="60"/>
      <c r="K34" s="60"/>
      <c r="L34" s="60"/>
    </row>
    <row r="35" spans="1:12">
      <c r="A35" s="60"/>
      <c r="B35" s="60"/>
      <c r="C35" s="91" t="s">
        <v>18</v>
      </c>
      <c r="D35" s="92">
        <f t="shared" si="0"/>
        <v>42862</v>
      </c>
      <c r="E35" s="93" t="s">
        <v>19</v>
      </c>
      <c r="F35" s="94">
        <f t="shared" si="1"/>
        <v>42875</v>
      </c>
      <c r="G35" s="101" t="s">
        <v>43</v>
      </c>
      <c r="H35" s="96">
        <f t="shared" si="2"/>
        <v>42888</v>
      </c>
      <c r="I35" s="60"/>
      <c r="J35" s="60"/>
      <c r="K35" s="60"/>
      <c r="L35" s="60"/>
    </row>
    <row r="36" spans="1:12">
      <c r="A36" s="60"/>
      <c r="B36" s="60"/>
      <c r="C36" s="97" t="s">
        <v>18</v>
      </c>
      <c r="D36" s="98">
        <f t="shared" si="0"/>
        <v>42876</v>
      </c>
      <c r="E36" s="99" t="s">
        <v>19</v>
      </c>
      <c r="F36" s="100">
        <f t="shared" si="1"/>
        <v>42889</v>
      </c>
      <c r="G36" s="102" t="s">
        <v>43</v>
      </c>
      <c r="H36" s="103">
        <f t="shared" si="2"/>
        <v>42902</v>
      </c>
      <c r="I36" s="60"/>
      <c r="J36" s="60"/>
      <c r="K36" s="60"/>
      <c r="L36" s="60"/>
    </row>
    <row r="37" spans="1:12">
      <c r="A37" s="60"/>
      <c r="B37" s="60"/>
      <c r="C37" s="91" t="s">
        <v>18</v>
      </c>
      <c r="D37" s="92">
        <f t="shared" si="0"/>
        <v>42890</v>
      </c>
      <c r="E37" s="93" t="s">
        <v>19</v>
      </c>
      <c r="F37" s="94">
        <f t="shared" si="1"/>
        <v>42903</v>
      </c>
      <c r="G37" s="101" t="s">
        <v>43</v>
      </c>
      <c r="H37" s="96">
        <f t="shared" si="2"/>
        <v>42916</v>
      </c>
      <c r="L37" s="60"/>
    </row>
    <row r="38" spans="1:12">
      <c r="A38" s="60"/>
      <c r="B38" s="60"/>
      <c r="C38" s="97" t="s">
        <v>18</v>
      </c>
      <c r="D38" s="98">
        <f t="shared" si="0"/>
        <v>42904</v>
      </c>
      <c r="E38" s="99" t="s">
        <v>19</v>
      </c>
      <c r="F38" s="100">
        <f t="shared" si="1"/>
        <v>42917</v>
      </c>
      <c r="G38" s="102" t="s">
        <v>43</v>
      </c>
      <c r="H38" s="103">
        <f>H37+14</f>
        <v>42930</v>
      </c>
      <c r="I38" s="60"/>
      <c r="J38" s="60"/>
      <c r="K38" s="60"/>
      <c r="L38" s="60"/>
    </row>
    <row r="39" spans="1:12">
      <c r="A39" s="60"/>
      <c r="B39" s="60"/>
      <c r="C39" s="91" t="s">
        <v>18</v>
      </c>
      <c r="D39" s="92">
        <f t="shared" si="0"/>
        <v>42918</v>
      </c>
      <c r="E39" s="93" t="s">
        <v>19</v>
      </c>
      <c r="F39" s="94">
        <f t="shared" si="1"/>
        <v>42931</v>
      </c>
      <c r="G39" s="101" t="s">
        <v>43</v>
      </c>
      <c r="H39" s="96">
        <f t="shared" si="2"/>
        <v>42944</v>
      </c>
      <c r="I39" s="60"/>
      <c r="J39" s="60"/>
      <c r="K39" s="60"/>
      <c r="L39" s="60"/>
    </row>
    <row r="40" spans="1:12">
      <c r="A40" s="60"/>
      <c r="B40" s="60"/>
      <c r="C40" s="97" t="s">
        <v>18</v>
      </c>
      <c r="D40" s="98">
        <f t="shared" si="0"/>
        <v>42932</v>
      </c>
      <c r="E40" s="99" t="s">
        <v>19</v>
      </c>
      <c r="F40" s="100">
        <f t="shared" si="1"/>
        <v>42945</v>
      </c>
      <c r="G40" s="102" t="s">
        <v>43</v>
      </c>
      <c r="H40" s="103">
        <f t="shared" si="2"/>
        <v>42958</v>
      </c>
      <c r="I40" s="60"/>
      <c r="J40" s="60"/>
      <c r="K40" s="60"/>
      <c r="L40" s="60"/>
    </row>
    <row r="41" spans="1:12" ht="18" customHeight="1">
      <c r="A41" s="60"/>
      <c r="B41" s="60"/>
      <c r="C41" s="104" t="s">
        <v>18</v>
      </c>
      <c r="D41" s="105">
        <f t="shared" si="0"/>
        <v>42946</v>
      </c>
      <c r="E41" s="106" t="s">
        <v>19</v>
      </c>
      <c r="F41" s="107">
        <f t="shared" si="1"/>
        <v>42959</v>
      </c>
      <c r="G41" s="108" t="s">
        <v>43</v>
      </c>
      <c r="H41" s="109">
        <f>H40+14</f>
        <v>42972</v>
      </c>
      <c r="I41" s="139"/>
      <c r="J41" s="140"/>
      <c r="K41" s="60"/>
      <c r="L41" s="60"/>
    </row>
    <row r="42" spans="1:12">
      <c r="A42" s="60"/>
      <c r="B42" s="60"/>
      <c r="C42" s="97" t="s">
        <v>18</v>
      </c>
      <c r="D42" s="98">
        <f t="shared" si="0"/>
        <v>42960</v>
      </c>
      <c r="E42" s="99" t="s">
        <v>19</v>
      </c>
      <c r="F42" s="100">
        <f t="shared" si="1"/>
        <v>42973</v>
      </c>
      <c r="G42" s="102" t="s">
        <v>43</v>
      </c>
      <c r="H42" s="103">
        <f t="shared" ref="H42:H52" si="3">H41+14</f>
        <v>42986</v>
      </c>
      <c r="I42" s="60"/>
      <c r="J42" s="60"/>
      <c r="K42" s="60"/>
      <c r="L42" s="60"/>
    </row>
    <row r="43" spans="1:12">
      <c r="A43" s="60"/>
      <c r="B43" s="60"/>
      <c r="C43" s="91" t="s">
        <v>18</v>
      </c>
      <c r="D43" s="92">
        <f t="shared" si="0"/>
        <v>42974</v>
      </c>
      <c r="E43" s="93" t="s">
        <v>19</v>
      </c>
      <c r="F43" s="94">
        <f t="shared" si="1"/>
        <v>42987</v>
      </c>
      <c r="G43" s="101" t="s">
        <v>43</v>
      </c>
      <c r="H43" s="96">
        <f t="shared" si="3"/>
        <v>43000</v>
      </c>
      <c r="I43" s="60"/>
      <c r="J43" s="60"/>
      <c r="K43" s="60"/>
      <c r="L43" s="60"/>
    </row>
    <row r="44" spans="1:12">
      <c r="A44" s="60"/>
      <c r="B44" s="60"/>
      <c r="C44" s="97" t="s">
        <v>18</v>
      </c>
      <c r="D44" s="98">
        <f t="shared" si="0"/>
        <v>42988</v>
      </c>
      <c r="E44" s="99" t="s">
        <v>19</v>
      </c>
      <c r="F44" s="100">
        <f t="shared" si="1"/>
        <v>43001</v>
      </c>
      <c r="G44" s="102" t="s">
        <v>43</v>
      </c>
      <c r="H44" s="103">
        <f t="shared" si="3"/>
        <v>43014</v>
      </c>
      <c r="I44" s="60"/>
      <c r="J44" s="60"/>
      <c r="K44" s="60"/>
      <c r="L44" s="60"/>
    </row>
    <row r="45" spans="1:12">
      <c r="A45" s="60"/>
      <c r="B45" s="60"/>
      <c r="C45" s="91" t="s">
        <v>18</v>
      </c>
      <c r="D45" s="92">
        <f t="shared" si="0"/>
        <v>43002</v>
      </c>
      <c r="E45" s="93" t="s">
        <v>19</v>
      </c>
      <c r="F45" s="94">
        <f t="shared" si="1"/>
        <v>43015</v>
      </c>
      <c r="G45" s="101" t="s">
        <v>43</v>
      </c>
      <c r="H45" s="96">
        <f t="shared" si="3"/>
        <v>43028</v>
      </c>
      <c r="I45" s="60"/>
      <c r="J45" s="60"/>
      <c r="K45" s="60"/>
      <c r="L45" s="60"/>
    </row>
    <row r="46" spans="1:12">
      <c r="A46" s="60"/>
      <c r="B46" s="60"/>
      <c r="C46" s="97" t="s">
        <v>18</v>
      </c>
      <c r="D46" s="98">
        <f t="shared" si="0"/>
        <v>43016</v>
      </c>
      <c r="E46" s="99" t="s">
        <v>19</v>
      </c>
      <c r="F46" s="100">
        <f t="shared" si="1"/>
        <v>43029</v>
      </c>
      <c r="G46" s="102" t="s">
        <v>43</v>
      </c>
      <c r="H46" s="103">
        <f t="shared" si="3"/>
        <v>43042</v>
      </c>
      <c r="I46" s="60"/>
      <c r="J46" s="60"/>
      <c r="K46" s="60"/>
      <c r="L46" s="60"/>
    </row>
    <row r="47" spans="1:12">
      <c r="A47" s="60"/>
      <c r="B47" s="60"/>
      <c r="C47" s="91" t="s">
        <v>18</v>
      </c>
      <c r="D47" s="92">
        <f t="shared" si="0"/>
        <v>43030</v>
      </c>
      <c r="E47" s="93" t="s">
        <v>19</v>
      </c>
      <c r="F47" s="94">
        <f t="shared" si="1"/>
        <v>43043</v>
      </c>
      <c r="G47" s="101" t="s">
        <v>43</v>
      </c>
      <c r="H47" s="96">
        <f t="shared" si="3"/>
        <v>43056</v>
      </c>
      <c r="I47" s="60"/>
      <c r="J47" s="60"/>
      <c r="K47" s="60"/>
      <c r="L47" s="60"/>
    </row>
    <row r="48" spans="1:12">
      <c r="A48" s="60"/>
      <c r="B48" s="60"/>
      <c r="C48" s="97" t="s">
        <v>18</v>
      </c>
      <c r="D48" s="98">
        <f t="shared" si="0"/>
        <v>43044</v>
      </c>
      <c r="E48" s="99" t="s">
        <v>19</v>
      </c>
      <c r="F48" s="100">
        <f t="shared" si="1"/>
        <v>43057</v>
      </c>
      <c r="G48" s="102" t="s">
        <v>43</v>
      </c>
      <c r="H48" s="103">
        <f t="shared" si="3"/>
        <v>43070</v>
      </c>
      <c r="I48" s="60"/>
      <c r="J48" s="60"/>
      <c r="K48" s="60"/>
      <c r="L48" s="60"/>
    </row>
    <row r="49" spans="1:12">
      <c r="A49" s="60"/>
      <c r="B49" s="60"/>
      <c r="C49" s="91" t="s">
        <v>18</v>
      </c>
      <c r="D49" s="92">
        <f t="shared" si="0"/>
        <v>43058</v>
      </c>
      <c r="E49" s="93" t="s">
        <v>19</v>
      </c>
      <c r="F49" s="94">
        <f t="shared" si="1"/>
        <v>43071</v>
      </c>
      <c r="G49" s="101" t="s">
        <v>43</v>
      </c>
      <c r="H49" s="96">
        <f t="shared" si="3"/>
        <v>43084</v>
      </c>
      <c r="I49" s="60"/>
      <c r="J49" s="60"/>
      <c r="K49" s="60"/>
      <c r="L49" s="60"/>
    </row>
    <row r="50" spans="1:12">
      <c r="A50" s="60"/>
      <c r="B50" s="60"/>
      <c r="C50" s="110" t="s">
        <v>18</v>
      </c>
      <c r="D50" s="111">
        <f t="shared" si="0"/>
        <v>43072</v>
      </c>
      <c r="E50" s="112" t="s">
        <v>19</v>
      </c>
      <c r="F50" s="113">
        <f t="shared" si="1"/>
        <v>43085</v>
      </c>
      <c r="G50" s="102" t="s">
        <v>43</v>
      </c>
      <c r="H50" s="103">
        <f t="shared" si="3"/>
        <v>43098</v>
      </c>
      <c r="K50" s="60"/>
      <c r="L50" s="60"/>
    </row>
    <row r="51" spans="1:12">
      <c r="A51" s="60"/>
      <c r="B51" s="60"/>
      <c r="C51" s="91" t="s">
        <v>18</v>
      </c>
      <c r="D51" s="92">
        <f t="shared" si="0"/>
        <v>43086</v>
      </c>
      <c r="E51" s="93" t="s">
        <v>19</v>
      </c>
      <c r="F51" s="92">
        <f t="shared" si="1"/>
        <v>43099</v>
      </c>
      <c r="G51" s="101" t="s">
        <v>43</v>
      </c>
      <c r="H51" s="96">
        <f t="shared" si="3"/>
        <v>43112</v>
      </c>
      <c r="I51" s="60"/>
      <c r="J51" s="60"/>
      <c r="K51" s="60"/>
      <c r="L51" s="60"/>
    </row>
    <row r="52" spans="1:12" ht="15.75" thickBot="1">
      <c r="A52" s="60"/>
      <c r="B52" s="60"/>
      <c r="C52" s="121" t="s">
        <v>18</v>
      </c>
      <c r="D52" s="122">
        <f t="shared" si="0"/>
        <v>43100</v>
      </c>
      <c r="E52" s="123" t="s">
        <v>19</v>
      </c>
      <c r="F52" s="124">
        <f t="shared" si="1"/>
        <v>43113</v>
      </c>
      <c r="G52" s="125" t="s">
        <v>43</v>
      </c>
      <c r="H52" s="126">
        <f t="shared" si="3"/>
        <v>43126</v>
      </c>
      <c r="K52" s="60"/>
      <c r="L52" s="60"/>
    </row>
    <row r="53" spans="1:12" ht="15.75" thickBo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</row>
    <row r="54" spans="1:12" ht="48.75" customHeight="1" thickBot="1">
      <c r="A54" s="60"/>
      <c r="B54" s="141" t="s">
        <v>66</v>
      </c>
      <c r="C54" s="142"/>
      <c r="D54" s="142"/>
      <c r="E54" s="143"/>
      <c r="F54" s="60"/>
      <c r="G54" s="144" t="s">
        <v>51</v>
      </c>
      <c r="H54" s="145"/>
      <c r="I54" s="145"/>
      <c r="J54" s="146"/>
      <c r="K54" s="60"/>
      <c r="L54" s="60"/>
    </row>
    <row r="55" spans="1:12" ht="15" customHeight="1" thickBot="1">
      <c r="A55" s="60"/>
      <c r="B55" s="147" t="s">
        <v>25</v>
      </c>
      <c r="C55" s="148"/>
      <c r="D55" s="147" t="s">
        <v>26</v>
      </c>
      <c r="E55" s="149"/>
      <c r="F55" s="60"/>
      <c r="G55" s="150" t="s">
        <v>27</v>
      </c>
      <c r="H55" s="151"/>
      <c r="K55" s="60"/>
      <c r="L55" s="60"/>
    </row>
    <row r="56" spans="1:12" ht="15" customHeight="1">
      <c r="A56" s="60"/>
      <c r="B56" s="77" t="s">
        <v>29</v>
      </c>
      <c r="C56" s="78">
        <v>42737</v>
      </c>
      <c r="D56" s="79" t="s">
        <v>35</v>
      </c>
      <c r="E56" s="80">
        <f>SUM(C56-2)</f>
        <v>42735</v>
      </c>
      <c r="F56" s="60"/>
      <c r="G56" s="75" t="s">
        <v>29</v>
      </c>
      <c r="H56" s="81">
        <v>42737</v>
      </c>
      <c r="I56" s="163" t="s">
        <v>52</v>
      </c>
      <c r="J56" s="164"/>
      <c r="K56" s="60"/>
      <c r="L56" s="60"/>
    </row>
    <row r="57" spans="1:12">
      <c r="A57" s="60"/>
      <c r="B57" s="75" t="s">
        <v>29</v>
      </c>
      <c r="C57" s="76">
        <v>42751</v>
      </c>
      <c r="D57" s="79" t="s">
        <v>35</v>
      </c>
      <c r="E57" s="80">
        <f>SUM(C57-2)</f>
        <v>42749</v>
      </c>
      <c r="F57" s="60"/>
      <c r="G57" s="75" t="s">
        <v>29</v>
      </c>
      <c r="H57" s="81">
        <v>42751</v>
      </c>
      <c r="I57" s="163"/>
      <c r="J57" s="164"/>
      <c r="K57" s="60"/>
      <c r="L57" s="60"/>
    </row>
    <row r="58" spans="1:12" ht="15" customHeight="1">
      <c r="A58" s="60"/>
      <c r="B58" s="75" t="s">
        <v>29</v>
      </c>
      <c r="C58" s="76">
        <v>42786</v>
      </c>
      <c r="D58" s="79" t="s">
        <v>35</v>
      </c>
      <c r="E58" s="80">
        <f>SUM(C58-2)</f>
        <v>42784</v>
      </c>
      <c r="F58" s="60"/>
      <c r="G58" s="75" t="s">
        <v>29</v>
      </c>
      <c r="H58" s="81">
        <v>42884</v>
      </c>
      <c r="I58" s="163"/>
      <c r="J58" s="164"/>
      <c r="K58" s="60"/>
      <c r="L58" s="60"/>
    </row>
    <row r="59" spans="1:12" ht="16.5" customHeight="1">
      <c r="A59" s="60"/>
      <c r="B59" s="75" t="s">
        <v>29</v>
      </c>
      <c r="C59" s="76">
        <v>42884</v>
      </c>
      <c r="D59" s="79" t="s">
        <v>35</v>
      </c>
      <c r="E59" s="80">
        <f>SUM(C59-2)</f>
        <v>42882</v>
      </c>
      <c r="F59" s="60"/>
      <c r="G59" s="73" t="s">
        <v>32</v>
      </c>
      <c r="H59" s="118">
        <v>42920</v>
      </c>
      <c r="I59" s="163"/>
      <c r="J59" s="164"/>
      <c r="K59" s="60"/>
      <c r="L59" s="60"/>
    </row>
    <row r="60" spans="1:12">
      <c r="A60" s="60"/>
      <c r="B60" s="75" t="s">
        <v>29</v>
      </c>
      <c r="C60" s="76">
        <v>42982</v>
      </c>
      <c r="D60" s="79" t="s">
        <v>35</v>
      </c>
      <c r="E60" s="80">
        <f t="shared" ref="E60:E63" si="4">SUM(C60-2)</f>
        <v>42980</v>
      </c>
      <c r="F60" s="60"/>
      <c r="G60" s="114" t="s">
        <v>29</v>
      </c>
      <c r="H60" s="115">
        <v>42982</v>
      </c>
      <c r="I60" s="163"/>
      <c r="J60" s="164"/>
      <c r="K60" s="60"/>
      <c r="L60" s="60"/>
    </row>
    <row r="61" spans="1:12">
      <c r="A61" s="60"/>
      <c r="B61" s="75" t="s">
        <v>29</v>
      </c>
      <c r="C61" s="76">
        <v>43017</v>
      </c>
      <c r="D61" s="79" t="s">
        <v>35</v>
      </c>
      <c r="E61" s="80">
        <f t="shared" ref="E61:E62" si="5">SUM(C61-2)</f>
        <v>43015</v>
      </c>
      <c r="F61" s="60"/>
      <c r="G61" s="75" t="s">
        <v>37</v>
      </c>
      <c r="H61" s="76">
        <v>43062</v>
      </c>
      <c r="I61" s="60"/>
      <c r="J61" s="60"/>
      <c r="K61" s="60"/>
      <c r="L61" s="60"/>
    </row>
    <row r="62" spans="1:12">
      <c r="A62" s="60"/>
      <c r="B62" s="75" t="s">
        <v>29</v>
      </c>
      <c r="C62" s="76">
        <v>43094</v>
      </c>
      <c r="D62" s="79" t="s">
        <v>35</v>
      </c>
      <c r="E62" s="80">
        <f t="shared" si="5"/>
        <v>43092</v>
      </c>
      <c r="F62" s="60"/>
      <c r="G62" s="75" t="s">
        <v>41</v>
      </c>
      <c r="H62" s="76">
        <v>43063</v>
      </c>
      <c r="I62" s="60"/>
      <c r="J62" s="60"/>
      <c r="K62" s="60"/>
      <c r="L62" s="60"/>
    </row>
    <row r="63" spans="1:12" ht="15" customHeight="1" thickBot="1">
      <c r="A63" s="60"/>
      <c r="B63" s="83" t="s">
        <v>29</v>
      </c>
      <c r="C63" s="84">
        <v>43101</v>
      </c>
      <c r="D63" s="88" t="s">
        <v>35</v>
      </c>
      <c r="E63" s="89">
        <f t="shared" si="4"/>
        <v>43099</v>
      </c>
      <c r="F63" s="60"/>
      <c r="G63" s="75" t="s">
        <v>41</v>
      </c>
      <c r="H63" s="82">
        <v>43091</v>
      </c>
      <c r="K63" s="60"/>
      <c r="L63" s="60"/>
    </row>
    <row r="64" spans="1:12">
      <c r="A64" s="60"/>
      <c r="B64" s="85"/>
      <c r="C64" s="86"/>
      <c r="D64" s="74"/>
      <c r="E64" s="87"/>
      <c r="F64" s="60"/>
      <c r="G64" s="75" t="s">
        <v>29</v>
      </c>
      <c r="H64" s="82">
        <v>43094</v>
      </c>
      <c r="K64" s="60"/>
      <c r="L64" s="60"/>
    </row>
    <row r="65" spans="1:12" ht="15" customHeight="1">
      <c r="A65" s="60"/>
      <c r="B65" s="85"/>
      <c r="C65" s="86"/>
      <c r="D65" s="74"/>
      <c r="E65" s="87"/>
      <c r="F65" s="60"/>
      <c r="G65" s="73" t="s">
        <v>41</v>
      </c>
      <c r="H65" s="82">
        <v>43098</v>
      </c>
      <c r="I65" s="163" t="s">
        <v>53</v>
      </c>
      <c r="J65" s="164"/>
      <c r="K65" s="60"/>
      <c r="L65" s="60"/>
    </row>
    <row r="66" spans="1:12" ht="15.75" thickBot="1">
      <c r="A66" s="60"/>
      <c r="B66" s="134"/>
      <c r="C66" s="135"/>
      <c r="D66" s="136"/>
      <c r="E66" s="136"/>
      <c r="F66" s="60"/>
      <c r="G66" s="83" t="s">
        <v>29</v>
      </c>
      <c r="H66" s="84">
        <v>43101</v>
      </c>
      <c r="I66" s="164"/>
      <c r="J66" s="164"/>
      <c r="K66" s="60"/>
      <c r="L66" s="60"/>
    </row>
    <row r="67" spans="1:12">
      <c r="A67" s="60"/>
      <c r="B67" s="134"/>
      <c r="C67" s="135"/>
      <c r="D67" s="136"/>
      <c r="E67" s="136"/>
      <c r="F67" s="60"/>
      <c r="G67" s="90"/>
      <c r="H67" s="119"/>
      <c r="K67" s="60"/>
      <c r="L67" s="60"/>
    </row>
    <row r="68" spans="1:12">
      <c r="A68" s="60"/>
      <c r="B68" s="134"/>
      <c r="C68" s="135"/>
      <c r="D68" s="136"/>
      <c r="E68" s="136"/>
      <c r="F68" s="60"/>
      <c r="K68" s="60"/>
      <c r="L68" s="60"/>
    </row>
    <row r="69" spans="1:12">
      <c r="A69" s="60"/>
      <c r="B69" s="134"/>
      <c r="C69" s="135"/>
      <c r="D69" s="136"/>
      <c r="E69" s="136"/>
      <c r="F69" s="60"/>
      <c r="K69" s="60"/>
      <c r="L69" s="60"/>
    </row>
    <row r="70" spans="1:12">
      <c r="A70" s="60"/>
      <c r="B70" s="60"/>
      <c r="C70" s="60"/>
      <c r="D70" s="60"/>
      <c r="E70" s="60"/>
      <c r="F70" s="60"/>
      <c r="K70" s="60"/>
      <c r="L70" s="60"/>
    </row>
    <row r="71" spans="1:12">
      <c r="B71" s="60"/>
      <c r="C71" s="60"/>
      <c r="D71" s="60"/>
      <c r="E71" s="60"/>
    </row>
  </sheetData>
  <sheetProtection password="88F9" sheet="1" objects="1" scenarios="1" selectLockedCells="1" selectUnlockedCells="1"/>
  <customSheetViews>
    <customSheetView guid="{07A7BD41-640A-4635-A40E-427AAFE0EAF0}" scale="80" fitToPage="1">
      <selection activeCell="A16" sqref="A16:K16"/>
      <pageMargins left="0.05" right="0.05" top="0.2" bottom="0.2" header="0.06" footer="0.15"/>
      <printOptions horizontalCentered="1"/>
      <pageSetup scale="69" orientation="portrait" cellComments="asDisplayed" r:id="rId1"/>
      <headerFooter>
        <oddFooter>&amp;L&amp;Z&amp;F&amp;D</oddFooter>
        <firstFooter>&amp;L&amp;Z&amp;F&amp;D</firstFooter>
      </headerFooter>
    </customSheetView>
  </customSheetViews>
  <mergeCells count="24">
    <mergeCell ref="A14:K14"/>
    <mergeCell ref="B7:K8"/>
    <mergeCell ref="A1:K1"/>
    <mergeCell ref="A2:K2"/>
    <mergeCell ref="A11:K11"/>
    <mergeCell ref="A12:K12"/>
    <mergeCell ref="A13:K13"/>
    <mergeCell ref="G22:H22"/>
    <mergeCell ref="I41:J41"/>
    <mergeCell ref="B54:E54"/>
    <mergeCell ref="G54:J54"/>
    <mergeCell ref="B55:C55"/>
    <mergeCell ref="D55:E55"/>
    <mergeCell ref="G55:H55"/>
    <mergeCell ref="A15:K15"/>
    <mergeCell ref="A16:K16"/>
    <mergeCell ref="A17:K17"/>
    <mergeCell ref="A18:K18"/>
    <mergeCell ref="A19:K19"/>
    <mergeCell ref="I65:J66"/>
    <mergeCell ref="D66:E69"/>
    <mergeCell ref="C66:C69"/>
    <mergeCell ref="B66:B69"/>
    <mergeCell ref="I56:J60"/>
  </mergeCells>
  <printOptions horizontalCentered="1"/>
  <pageMargins left="0.05" right="0.05" top="0.2" bottom="0.2" header="0.06" footer="0.15"/>
  <pageSetup scale="69" orientation="portrait" cellComments="asDisplayed" r:id="rId2"/>
  <headerFooter>
    <oddFooter>&amp;L&amp;Z&amp;F&amp;D</oddFooter>
    <firstFooter>&amp;L&amp;Z&amp;F&amp;D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1"/>
  <sheetViews>
    <sheetView zoomScale="80" zoomScaleNormal="80" workbookViewId="0">
      <pane ySplit="2" topLeftCell="A36" activePane="bottomLeft" state="frozen"/>
      <selection pane="bottomLeft" activeCell="H51" sqref="H51"/>
    </sheetView>
  </sheetViews>
  <sheetFormatPr defaultRowHeight="15"/>
  <cols>
    <col min="1" max="1" width="11.42578125" customWidth="1"/>
    <col min="2" max="2" width="12.140625" customWidth="1"/>
    <col min="3" max="3" width="11.85546875" customWidth="1"/>
    <col min="4" max="4" width="13.42578125" customWidth="1"/>
    <col min="5" max="5" width="12" customWidth="1"/>
    <col min="6" max="6" width="11" customWidth="1"/>
    <col min="7" max="7" width="11.42578125" customWidth="1"/>
    <col min="8" max="8" width="13.28515625" customWidth="1"/>
    <col min="9" max="9" width="16" customWidth="1"/>
    <col min="10" max="10" width="19.42578125" customWidth="1"/>
    <col min="11" max="11" width="15.7109375" customWidth="1"/>
    <col min="12" max="12" width="10.28515625" customWidth="1"/>
  </cols>
  <sheetData>
    <row r="1" spans="1:12" ht="26.25">
      <c r="A1" s="166" t="s">
        <v>57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60"/>
    </row>
    <row r="2" spans="1:12" ht="20.25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60"/>
    </row>
    <row r="3" spans="1:1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8.75">
      <c r="A4" s="61" t="s">
        <v>47</v>
      </c>
      <c r="B4" s="61"/>
      <c r="C4" s="61"/>
      <c r="D4" s="61"/>
      <c r="E4" s="61"/>
      <c r="F4" s="61"/>
      <c r="G4" s="61"/>
      <c r="H4" s="61"/>
      <c r="I4" s="61"/>
      <c r="J4" s="61"/>
      <c r="K4" s="62"/>
      <c r="L4" s="60"/>
    </row>
    <row r="5" spans="1:12" ht="15.75">
      <c r="A5" s="61"/>
      <c r="B5" s="61" t="s">
        <v>48</v>
      </c>
      <c r="C5" s="61"/>
      <c r="D5" s="61"/>
      <c r="E5" s="61"/>
      <c r="F5" s="61"/>
      <c r="G5" s="61"/>
      <c r="H5" s="61"/>
      <c r="I5" s="61"/>
      <c r="J5" s="61"/>
      <c r="K5" s="62"/>
      <c r="L5" s="60"/>
    </row>
    <row r="6" spans="1:12" ht="18.75">
      <c r="A6" s="62" t="s">
        <v>55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0"/>
    </row>
    <row r="7" spans="1:12" ht="15.75" customHeight="1">
      <c r="A7" s="62"/>
      <c r="B7" s="165" t="s">
        <v>44</v>
      </c>
      <c r="C7" s="165"/>
      <c r="D7" s="165"/>
      <c r="E7" s="165"/>
      <c r="F7" s="165"/>
      <c r="G7" s="165"/>
      <c r="H7" s="165"/>
      <c r="I7" s="165"/>
      <c r="J7" s="165"/>
      <c r="K7" s="165"/>
      <c r="L7" s="60"/>
    </row>
    <row r="8" spans="1:12" ht="28.5" customHeight="1">
      <c r="A8" s="62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60"/>
    </row>
    <row r="9" spans="1:12" ht="18.75">
      <c r="A9" s="62" t="s">
        <v>49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0"/>
    </row>
    <row r="10" spans="1:12" ht="9.7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0"/>
    </row>
    <row r="11" spans="1:12" ht="20.25">
      <c r="A11" s="156" t="s">
        <v>45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60"/>
    </row>
    <row r="12" spans="1:12" ht="33.75" customHeight="1">
      <c r="A12" s="158" t="s">
        <v>56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64"/>
    </row>
    <row r="13" spans="1:12" ht="15.75">
      <c r="A13" s="159" t="s">
        <v>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60"/>
    </row>
    <row r="14" spans="1:12" ht="9.75" customHeight="1">
      <c r="A14" s="157" t="s">
        <v>8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60"/>
    </row>
    <row r="15" spans="1:12">
      <c r="A15" s="161" t="s">
        <v>9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60"/>
    </row>
    <row r="16" spans="1:12">
      <c r="A16" s="161" t="s">
        <v>10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60"/>
    </row>
    <row r="17" spans="1:12" ht="8.2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60"/>
    </row>
    <row r="18" spans="1:12">
      <c r="A18" s="162" t="s">
        <v>11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60"/>
    </row>
    <row r="19" spans="1:12">
      <c r="A19" s="152" t="s">
        <v>12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60"/>
    </row>
    <row r="20" spans="1:12" ht="10.5" customHeight="1" thickBot="1">
      <c r="A20" s="120"/>
      <c r="B20" s="120"/>
      <c r="C20" s="120"/>
      <c r="D20" s="120"/>
      <c r="E20" s="120"/>
      <c r="F20" s="120"/>
      <c r="G20" s="120"/>
      <c r="H20" s="120"/>
      <c r="I20" s="120"/>
      <c r="J20" s="60"/>
      <c r="K20" s="60"/>
      <c r="L20" s="60"/>
    </row>
    <row r="21" spans="1:12" ht="18">
      <c r="A21" s="60"/>
      <c r="B21" s="60"/>
      <c r="C21" s="66" t="s">
        <v>13</v>
      </c>
      <c r="D21" s="67"/>
      <c r="E21" s="67"/>
      <c r="F21" s="67"/>
      <c r="G21" s="66" t="s">
        <v>14</v>
      </c>
      <c r="H21" s="68"/>
      <c r="I21" s="60"/>
      <c r="J21" s="60"/>
      <c r="K21" s="60"/>
      <c r="L21" s="60"/>
    </row>
    <row r="22" spans="1:12" ht="18.75" thickBot="1">
      <c r="A22" s="60"/>
      <c r="B22" s="60"/>
      <c r="C22" s="69" t="s">
        <v>15</v>
      </c>
      <c r="D22" s="70"/>
      <c r="E22" s="71" t="s">
        <v>16</v>
      </c>
      <c r="F22" s="72"/>
      <c r="G22" s="137" t="s">
        <v>17</v>
      </c>
      <c r="H22" s="138"/>
      <c r="I22" s="60"/>
      <c r="J22" s="60"/>
      <c r="K22" s="60"/>
      <c r="L22" s="60"/>
    </row>
    <row r="23" spans="1:12">
      <c r="A23" s="60"/>
      <c r="B23" s="60"/>
      <c r="C23" s="91" t="s">
        <v>18</v>
      </c>
      <c r="D23" s="92">
        <v>42330</v>
      </c>
      <c r="E23" s="93" t="s">
        <v>19</v>
      </c>
      <c r="F23" s="94">
        <v>42343</v>
      </c>
      <c r="G23" s="95" t="s">
        <v>43</v>
      </c>
      <c r="H23" s="96">
        <v>42356</v>
      </c>
      <c r="I23" s="60"/>
      <c r="J23" s="60"/>
      <c r="K23" s="60"/>
      <c r="L23" s="60"/>
    </row>
    <row r="24" spans="1:12">
      <c r="A24" s="60"/>
      <c r="B24" s="60"/>
      <c r="C24" s="97" t="s">
        <v>18</v>
      </c>
      <c r="D24" s="98">
        <f>SUM(D23+14)</f>
        <v>42344</v>
      </c>
      <c r="E24" s="99" t="s">
        <v>19</v>
      </c>
      <c r="F24" s="100">
        <f>SUM(F23+14)</f>
        <v>42357</v>
      </c>
      <c r="G24" s="116" t="s">
        <v>46</v>
      </c>
      <c r="H24" s="117">
        <f>SUM(H23+14-1)</f>
        <v>42369</v>
      </c>
      <c r="I24" s="60"/>
      <c r="J24" s="60"/>
      <c r="K24" s="60"/>
      <c r="L24" s="60"/>
    </row>
    <row r="25" spans="1:12">
      <c r="A25" s="60"/>
      <c r="B25" s="60"/>
      <c r="C25" s="91" t="s">
        <v>18</v>
      </c>
      <c r="D25" s="92">
        <f>SUM(D24+14)</f>
        <v>42358</v>
      </c>
      <c r="E25" s="93" t="s">
        <v>19</v>
      </c>
      <c r="F25" s="94">
        <f>SUM(F24+14)</f>
        <v>42371</v>
      </c>
      <c r="G25" s="101" t="s">
        <v>43</v>
      </c>
      <c r="H25" s="96">
        <f>H24+14+1</f>
        <v>42384</v>
      </c>
      <c r="I25" s="60"/>
      <c r="J25" s="60"/>
      <c r="K25" s="60"/>
      <c r="L25" s="60"/>
    </row>
    <row r="26" spans="1:12">
      <c r="A26" s="60"/>
      <c r="B26" s="60"/>
      <c r="C26" s="97" t="s">
        <v>18</v>
      </c>
      <c r="D26" s="98">
        <f>SUM(D25+14)</f>
        <v>42372</v>
      </c>
      <c r="E26" s="99" t="s">
        <v>19</v>
      </c>
      <c r="F26" s="100">
        <f>SUM(F25+14)</f>
        <v>42385</v>
      </c>
      <c r="G26" s="102" t="s">
        <v>43</v>
      </c>
      <c r="H26" s="103">
        <f>H25+14</f>
        <v>42398</v>
      </c>
      <c r="I26" s="60"/>
      <c r="J26" s="60"/>
      <c r="K26" s="60"/>
      <c r="L26" s="60"/>
    </row>
    <row r="27" spans="1:12">
      <c r="A27" s="60"/>
      <c r="B27" s="60"/>
      <c r="C27" s="91" t="s">
        <v>18</v>
      </c>
      <c r="D27" s="92">
        <f t="shared" ref="D27:D51" si="0">SUM(D26+14)</f>
        <v>42386</v>
      </c>
      <c r="E27" s="93" t="s">
        <v>19</v>
      </c>
      <c r="F27" s="94">
        <f t="shared" ref="F27:F51" si="1">SUM(F26+14)</f>
        <v>42399</v>
      </c>
      <c r="G27" s="101" t="s">
        <v>43</v>
      </c>
      <c r="H27" s="96">
        <f t="shared" ref="H27:H40" si="2">H26+14</f>
        <v>42412</v>
      </c>
      <c r="I27" s="60"/>
      <c r="J27" s="60"/>
      <c r="K27" s="60"/>
      <c r="L27" s="60"/>
    </row>
    <row r="28" spans="1:12">
      <c r="A28" s="60"/>
      <c r="B28" s="60"/>
      <c r="C28" s="97" t="s">
        <v>18</v>
      </c>
      <c r="D28" s="98">
        <f t="shared" si="0"/>
        <v>42400</v>
      </c>
      <c r="E28" s="99" t="s">
        <v>19</v>
      </c>
      <c r="F28" s="100">
        <f t="shared" si="1"/>
        <v>42413</v>
      </c>
      <c r="G28" s="102" t="s">
        <v>43</v>
      </c>
      <c r="H28" s="103">
        <f t="shared" si="2"/>
        <v>42426</v>
      </c>
      <c r="I28" s="60"/>
      <c r="J28" s="60"/>
      <c r="K28" s="60"/>
      <c r="L28" s="60"/>
    </row>
    <row r="29" spans="1:12">
      <c r="A29" s="60"/>
      <c r="B29" s="60"/>
      <c r="C29" s="91" t="s">
        <v>18</v>
      </c>
      <c r="D29" s="92">
        <f t="shared" si="0"/>
        <v>42414</v>
      </c>
      <c r="E29" s="93" t="s">
        <v>19</v>
      </c>
      <c r="F29" s="94">
        <f t="shared" si="1"/>
        <v>42427</v>
      </c>
      <c r="G29" s="101" t="s">
        <v>43</v>
      </c>
      <c r="H29" s="96">
        <f t="shared" si="2"/>
        <v>42440</v>
      </c>
      <c r="I29" s="60"/>
      <c r="J29" s="60"/>
      <c r="K29" s="60"/>
      <c r="L29" s="60"/>
    </row>
    <row r="30" spans="1:12">
      <c r="A30" s="60"/>
      <c r="B30" s="60"/>
      <c r="C30" s="97" t="s">
        <v>18</v>
      </c>
      <c r="D30" s="98">
        <f t="shared" si="0"/>
        <v>42428</v>
      </c>
      <c r="E30" s="99" t="s">
        <v>19</v>
      </c>
      <c r="F30" s="100">
        <f t="shared" si="1"/>
        <v>42441</v>
      </c>
      <c r="G30" s="102" t="s">
        <v>43</v>
      </c>
      <c r="H30" s="103">
        <f t="shared" si="2"/>
        <v>42454</v>
      </c>
      <c r="I30" s="60"/>
      <c r="J30" s="60"/>
      <c r="K30" s="60"/>
      <c r="L30" s="60"/>
    </row>
    <row r="31" spans="1:12">
      <c r="A31" s="60"/>
      <c r="B31" s="60"/>
      <c r="C31" s="91" t="s">
        <v>18</v>
      </c>
      <c r="D31" s="92">
        <f t="shared" si="0"/>
        <v>42442</v>
      </c>
      <c r="E31" s="93" t="s">
        <v>19</v>
      </c>
      <c r="F31" s="94">
        <f t="shared" si="1"/>
        <v>42455</v>
      </c>
      <c r="G31" s="101" t="s">
        <v>43</v>
      </c>
      <c r="H31" s="96">
        <f t="shared" si="2"/>
        <v>42468</v>
      </c>
      <c r="I31" s="60"/>
      <c r="J31" s="60"/>
      <c r="K31" s="60"/>
      <c r="L31" s="60"/>
    </row>
    <row r="32" spans="1:12">
      <c r="A32" s="60"/>
      <c r="B32" s="60"/>
      <c r="C32" s="97" t="s">
        <v>18</v>
      </c>
      <c r="D32" s="98">
        <f t="shared" si="0"/>
        <v>42456</v>
      </c>
      <c r="E32" s="99" t="s">
        <v>19</v>
      </c>
      <c r="F32" s="100">
        <f t="shared" si="1"/>
        <v>42469</v>
      </c>
      <c r="G32" s="102" t="s">
        <v>43</v>
      </c>
      <c r="H32" s="103">
        <f t="shared" si="2"/>
        <v>42482</v>
      </c>
      <c r="I32" s="60"/>
      <c r="J32" s="60"/>
      <c r="K32" s="60"/>
      <c r="L32" s="60"/>
    </row>
    <row r="33" spans="1:12">
      <c r="A33" s="60"/>
      <c r="B33" s="60"/>
      <c r="C33" s="91" t="s">
        <v>18</v>
      </c>
      <c r="D33" s="92">
        <f t="shared" si="0"/>
        <v>42470</v>
      </c>
      <c r="E33" s="93" t="s">
        <v>19</v>
      </c>
      <c r="F33" s="94">
        <f t="shared" si="1"/>
        <v>42483</v>
      </c>
      <c r="G33" s="101" t="s">
        <v>43</v>
      </c>
      <c r="H33" s="96">
        <f t="shared" si="2"/>
        <v>42496</v>
      </c>
      <c r="I33" s="60"/>
      <c r="J33" s="60"/>
      <c r="K33" s="60"/>
      <c r="L33" s="60"/>
    </row>
    <row r="34" spans="1:12">
      <c r="A34" s="60"/>
      <c r="B34" s="60"/>
      <c r="C34" s="97" t="s">
        <v>18</v>
      </c>
      <c r="D34" s="98">
        <f t="shared" si="0"/>
        <v>42484</v>
      </c>
      <c r="E34" s="99" t="s">
        <v>19</v>
      </c>
      <c r="F34" s="100">
        <f t="shared" si="1"/>
        <v>42497</v>
      </c>
      <c r="G34" s="102" t="s">
        <v>43</v>
      </c>
      <c r="H34" s="103">
        <f t="shared" si="2"/>
        <v>42510</v>
      </c>
      <c r="I34" s="60"/>
      <c r="J34" s="60"/>
      <c r="K34" s="60"/>
      <c r="L34" s="60"/>
    </row>
    <row r="35" spans="1:12">
      <c r="A35" s="60"/>
      <c r="B35" s="60"/>
      <c r="C35" s="91" t="s">
        <v>18</v>
      </c>
      <c r="D35" s="92">
        <f t="shared" si="0"/>
        <v>42498</v>
      </c>
      <c r="E35" s="93" t="s">
        <v>19</v>
      </c>
      <c r="F35" s="94">
        <f t="shared" si="1"/>
        <v>42511</v>
      </c>
      <c r="G35" s="101" t="s">
        <v>43</v>
      </c>
      <c r="H35" s="96">
        <f t="shared" si="2"/>
        <v>42524</v>
      </c>
      <c r="I35" s="60"/>
      <c r="J35" s="60"/>
      <c r="K35" s="60"/>
      <c r="L35" s="60"/>
    </row>
    <row r="36" spans="1:12">
      <c r="A36" s="60"/>
      <c r="B36" s="60"/>
      <c r="C36" s="97" t="s">
        <v>18</v>
      </c>
      <c r="D36" s="98">
        <f t="shared" si="0"/>
        <v>42512</v>
      </c>
      <c r="E36" s="99" t="s">
        <v>19</v>
      </c>
      <c r="F36" s="100">
        <f t="shared" si="1"/>
        <v>42525</v>
      </c>
      <c r="G36" s="102" t="s">
        <v>43</v>
      </c>
      <c r="H36" s="103">
        <f t="shared" si="2"/>
        <v>42538</v>
      </c>
      <c r="I36" s="60"/>
      <c r="J36" s="60"/>
      <c r="K36" s="60"/>
      <c r="L36" s="60"/>
    </row>
    <row r="37" spans="1:12">
      <c r="A37" s="60"/>
      <c r="B37" s="60"/>
      <c r="C37" s="91" t="s">
        <v>18</v>
      </c>
      <c r="D37" s="92">
        <f t="shared" si="0"/>
        <v>42526</v>
      </c>
      <c r="E37" s="93" t="s">
        <v>19</v>
      </c>
      <c r="F37" s="94">
        <f t="shared" si="1"/>
        <v>42539</v>
      </c>
      <c r="G37" s="101" t="s">
        <v>43</v>
      </c>
      <c r="H37" s="96">
        <f t="shared" si="2"/>
        <v>42552</v>
      </c>
      <c r="L37" s="60"/>
    </row>
    <row r="38" spans="1:12">
      <c r="A38" s="60"/>
      <c r="B38" s="60"/>
      <c r="C38" s="97" t="s">
        <v>18</v>
      </c>
      <c r="D38" s="98">
        <f t="shared" si="0"/>
        <v>42540</v>
      </c>
      <c r="E38" s="99" t="s">
        <v>19</v>
      </c>
      <c r="F38" s="100">
        <f t="shared" si="1"/>
        <v>42553</v>
      </c>
      <c r="G38" s="102" t="s">
        <v>43</v>
      </c>
      <c r="H38" s="103">
        <f>H37+14</f>
        <v>42566</v>
      </c>
      <c r="I38" s="60"/>
      <c r="J38" s="60"/>
      <c r="K38" s="60"/>
      <c r="L38" s="60"/>
    </row>
    <row r="39" spans="1:12">
      <c r="A39" s="60"/>
      <c r="B39" s="60"/>
      <c r="C39" s="91" t="s">
        <v>18</v>
      </c>
      <c r="D39" s="92">
        <f t="shared" si="0"/>
        <v>42554</v>
      </c>
      <c r="E39" s="93" t="s">
        <v>19</v>
      </c>
      <c r="F39" s="94">
        <f t="shared" si="1"/>
        <v>42567</v>
      </c>
      <c r="G39" s="101" t="s">
        <v>43</v>
      </c>
      <c r="H39" s="96">
        <f t="shared" si="2"/>
        <v>42580</v>
      </c>
      <c r="I39" s="60"/>
      <c r="J39" s="60"/>
      <c r="K39" s="60"/>
      <c r="L39" s="60"/>
    </row>
    <row r="40" spans="1:12">
      <c r="A40" s="60"/>
      <c r="B40" s="60"/>
      <c r="C40" s="97" t="s">
        <v>18</v>
      </c>
      <c r="D40" s="98">
        <f t="shared" si="0"/>
        <v>42568</v>
      </c>
      <c r="E40" s="99" t="s">
        <v>19</v>
      </c>
      <c r="F40" s="100">
        <f t="shared" si="1"/>
        <v>42581</v>
      </c>
      <c r="G40" s="102" t="s">
        <v>43</v>
      </c>
      <c r="H40" s="103">
        <f t="shared" si="2"/>
        <v>42594</v>
      </c>
      <c r="I40" s="60"/>
      <c r="J40" s="60"/>
      <c r="K40" s="60"/>
      <c r="L40" s="60"/>
    </row>
    <row r="41" spans="1:12" ht="18" customHeight="1">
      <c r="A41" s="60"/>
      <c r="B41" s="60"/>
      <c r="C41" s="104" t="s">
        <v>18</v>
      </c>
      <c r="D41" s="105">
        <f t="shared" si="0"/>
        <v>42582</v>
      </c>
      <c r="E41" s="106" t="s">
        <v>19</v>
      </c>
      <c r="F41" s="107">
        <f t="shared" si="1"/>
        <v>42595</v>
      </c>
      <c r="G41" s="108" t="s">
        <v>43</v>
      </c>
      <c r="H41" s="109">
        <f>H40+14</f>
        <v>42608</v>
      </c>
      <c r="I41" s="139"/>
      <c r="J41" s="140"/>
      <c r="K41" s="60"/>
      <c r="L41" s="60"/>
    </row>
    <row r="42" spans="1:12">
      <c r="A42" s="60"/>
      <c r="B42" s="60"/>
      <c r="C42" s="97" t="s">
        <v>18</v>
      </c>
      <c r="D42" s="98">
        <f t="shared" si="0"/>
        <v>42596</v>
      </c>
      <c r="E42" s="99" t="s">
        <v>19</v>
      </c>
      <c r="F42" s="100">
        <f t="shared" si="1"/>
        <v>42609</v>
      </c>
      <c r="G42" s="102" t="s">
        <v>43</v>
      </c>
      <c r="H42" s="103">
        <f t="shared" ref="H42:H51" si="3">H41+14</f>
        <v>42622</v>
      </c>
      <c r="I42" s="60"/>
      <c r="J42" s="60"/>
      <c r="K42" s="60"/>
      <c r="L42" s="60"/>
    </row>
    <row r="43" spans="1:12">
      <c r="A43" s="60"/>
      <c r="B43" s="60"/>
      <c r="C43" s="91" t="s">
        <v>18</v>
      </c>
      <c r="D43" s="92">
        <f t="shared" si="0"/>
        <v>42610</v>
      </c>
      <c r="E43" s="93" t="s">
        <v>19</v>
      </c>
      <c r="F43" s="94">
        <f t="shared" si="1"/>
        <v>42623</v>
      </c>
      <c r="G43" s="101" t="s">
        <v>43</v>
      </c>
      <c r="H43" s="96">
        <f t="shared" si="3"/>
        <v>42636</v>
      </c>
      <c r="I43" s="60"/>
      <c r="J43" s="60"/>
      <c r="K43" s="60"/>
      <c r="L43" s="60"/>
    </row>
    <row r="44" spans="1:12">
      <c r="A44" s="60"/>
      <c r="B44" s="60"/>
      <c r="C44" s="97" t="s">
        <v>18</v>
      </c>
      <c r="D44" s="98">
        <f t="shared" si="0"/>
        <v>42624</v>
      </c>
      <c r="E44" s="99" t="s">
        <v>19</v>
      </c>
      <c r="F44" s="100">
        <f t="shared" si="1"/>
        <v>42637</v>
      </c>
      <c r="G44" s="102" t="s">
        <v>43</v>
      </c>
      <c r="H44" s="103">
        <f t="shared" si="3"/>
        <v>42650</v>
      </c>
      <c r="I44" s="60"/>
      <c r="J44" s="60"/>
      <c r="K44" s="60"/>
      <c r="L44" s="60"/>
    </row>
    <row r="45" spans="1:12">
      <c r="A45" s="60"/>
      <c r="B45" s="60"/>
      <c r="C45" s="91" t="s">
        <v>18</v>
      </c>
      <c r="D45" s="92">
        <f t="shared" si="0"/>
        <v>42638</v>
      </c>
      <c r="E45" s="93" t="s">
        <v>19</v>
      </c>
      <c r="F45" s="94">
        <f t="shared" si="1"/>
        <v>42651</v>
      </c>
      <c r="G45" s="101" t="s">
        <v>43</v>
      </c>
      <c r="H45" s="96">
        <f t="shared" si="3"/>
        <v>42664</v>
      </c>
      <c r="I45" s="60"/>
      <c r="J45" s="60"/>
      <c r="K45" s="60"/>
      <c r="L45" s="60"/>
    </row>
    <row r="46" spans="1:12">
      <c r="A46" s="60"/>
      <c r="B46" s="60"/>
      <c r="C46" s="97" t="s">
        <v>18</v>
      </c>
      <c r="D46" s="98">
        <f t="shared" si="0"/>
        <v>42652</v>
      </c>
      <c r="E46" s="99" t="s">
        <v>19</v>
      </c>
      <c r="F46" s="100">
        <f t="shared" si="1"/>
        <v>42665</v>
      </c>
      <c r="G46" s="102" t="s">
        <v>43</v>
      </c>
      <c r="H46" s="103">
        <f t="shared" si="3"/>
        <v>42678</v>
      </c>
      <c r="I46" s="60"/>
      <c r="J46" s="60"/>
      <c r="K46" s="60"/>
      <c r="L46" s="60"/>
    </row>
    <row r="47" spans="1:12">
      <c r="A47" s="60"/>
      <c r="B47" s="60"/>
      <c r="C47" s="91" t="s">
        <v>18</v>
      </c>
      <c r="D47" s="92">
        <f t="shared" si="0"/>
        <v>42666</v>
      </c>
      <c r="E47" s="93" t="s">
        <v>19</v>
      </c>
      <c r="F47" s="94">
        <f t="shared" si="1"/>
        <v>42679</v>
      </c>
      <c r="G47" s="101" t="s">
        <v>43</v>
      </c>
      <c r="H47" s="96">
        <f t="shared" si="3"/>
        <v>42692</v>
      </c>
      <c r="I47" s="60"/>
      <c r="J47" s="60"/>
      <c r="K47" s="60"/>
      <c r="L47" s="60"/>
    </row>
    <row r="48" spans="1:12">
      <c r="A48" s="60"/>
      <c r="B48" s="60"/>
      <c r="C48" s="97" t="s">
        <v>18</v>
      </c>
      <c r="D48" s="98">
        <f t="shared" si="0"/>
        <v>42680</v>
      </c>
      <c r="E48" s="99" t="s">
        <v>19</v>
      </c>
      <c r="F48" s="100">
        <f t="shared" si="1"/>
        <v>42693</v>
      </c>
      <c r="G48" s="102" t="s">
        <v>43</v>
      </c>
      <c r="H48" s="103">
        <f t="shared" si="3"/>
        <v>42706</v>
      </c>
      <c r="I48" s="60"/>
      <c r="J48" s="60"/>
      <c r="K48" s="60"/>
      <c r="L48" s="60"/>
    </row>
    <row r="49" spans="1:12">
      <c r="A49" s="60"/>
      <c r="B49" s="60"/>
      <c r="C49" s="91" t="s">
        <v>18</v>
      </c>
      <c r="D49" s="92">
        <f t="shared" si="0"/>
        <v>42694</v>
      </c>
      <c r="E49" s="93" t="s">
        <v>19</v>
      </c>
      <c r="F49" s="94">
        <f t="shared" si="1"/>
        <v>42707</v>
      </c>
      <c r="G49" s="101" t="s">
        <v>43</v>
      </c>
      <c r="H49" s="96">
        <f t="shared" si="3"/>
        <v>42720</v>
      </c>
      <c r="I49" s="60"/>
      <c r="J49" s="60"/>
      <c r="K49" s="60"/>
      <c r="L49" s="60"/>
    </row>
    <row r="50" spans="1:12">
      <c r="A50" s="60"/>
      <c r="B50" s="60"/>
      <c r="C50" s="110" t="s">
        <v>18</v>
      </c>
      <c r="D50" s="111">
        <f t="shared" si="0"/>
        <v>42708</v>
      </c>
      <c r="E50" s="112" t="s">
        <v>19</v>
      </c>
      <c r="F50" s="113">
        <f t="shared" si="1"/>
        <v>42721</v>
      </c>
      <c r="G50" s="102" t="s">
        <v>43</v>
      </c>
      <c r="H50" s="103">
        <f t="shared" si="3"/>
        <v>42734</v>
      </c>
      <c r="K50" s="60"/>
      <c r="L50" s="60"/>
    </row>
    <row r="51" spans="1:12">
      <c r="A51" s="60"/>
      <c r="B51" s="60"/>
      <c r="C51" s="91" t="s">
        <v>18</v>
      </c>
      <c r="D51" s="92">
        <f t="shared" si="0"/>
        <v>42722</v>
      </c>
      <c r="E51" s="93" t="s">
        <v>19</v>
      </c>
      <c r="F51" s="92">
        <f t="shared" si="1"/>
        <v>42735</v>
      </c>
      <c r="G51" s="101" t="s">
        <v>43</v>
      </c>
      <c r="H51" s="96">
        <f t="shared" si="3"/>
        <v>42748</v>
      </c>
      <c r="I51" s="60"/>
      <c r="J51" s="60"/>
      <c r="K51" s="60"/>
      <c r="L51" s="60"/>
    </row>
    <row r="52" spans="1:12" ht="15.75" thickBo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1:12" ht="48.75" customHeight="1" thickBot="1">
      <c r="A53" s="60"/>
      <c r="B53" s="141" t="s">
        <v>50</v>
      </c>
      <c r="C53" s="142"/>
      <c r="D53" s="142"/>
      <c r="E53" s="143"/>
      <c r="F53" s="60"/>
      <c r="G53" s="144" t="s">
        <v>51</v>
      </c>
      <c r="H53" s="145"/>
      <c r="I53" s="145"/>
      <c r="J53" s="146"/>
      <c r="K53" s="60"/>
      <c r="L53" s="60"/>
    </row>
    <row r="54" spans="1:12" ht="15" customHeight="1" thickBot="1">
      <c r="A54" s="60"/>
      <c r="B54" s="147" t="s">
        <v>25</v>
      </c>
      <c r="C54" s="148"/>
      <c r="D54" s="147" t="s">
        <v>26</v>
      </c>
      <c r="E54" s="149"/>
      <c r="F54" s="60"/>
      <c r="G54" s="150" t="s">
        <v>27</v>
      </c>
      <c r="H54" s="151"/>
      <c r="K54" s="60"/>
      <c r="L54" s="60"/>
    </row>
    <row r="55" spans="1:12" ht="15" customHeight="1">
      <c r="A55" s="60"/>
      <c r="B55" s="77" t="s">
        <v>29</v>
      </c>
      <c r="C55" s="78">
        <v>42387</v>
      </c>
      <c r="D55" s="79" t="s">
        <v>35</v>
      </c>
      <c r="E55" s="80">
        <f>SUM(C55-2)</f>
        <v>42385</v>
      </c>
      <c r="F55" s="60"/>
      <c r="G55" s="75" t="s">
        <v>29</v>
      </c>
      <c r="H55" s="81">
        <v>42387</v>
      </c>
      <c r="I55" s="163" t="s">
        <v>52</v>
      </c>
      <c r="J55" s="164"/>
      <c r="K55" s="60"/>
      <c r="L55" s="60"/>
    </row>
    <row r="56" spans="1:12">
      <c r="A56" s="60"/>
      <c r="B56" s="75" t="s">
        <v>29</v>
      </c>
      <c r="C56" s="76">
        <v>42415</v>
      </c>
      <c r="D56" s="79" t="s">
        <v>35</v>
      </c>
      <c r="E56" s="80">
        <f>SUM(C56-2)</f>
        <v>42413</v>
      </c>
      <c r="F56" s="60"/>
      <c r="G56" s="75" t="s">
        <v>29</v>
      </c>
      <c r="H56" s="81">
        <v>42520</v>
      </c>
      <c r="I56" s="163"/>
      <c r="J56" s="164"/>
      <c r="K56" s="60"/>
      <c r="L56" s="60"/>
    </row>
    <row r="57" spans="1:12" ht="15" customHeight="1">
      <c r="A57" s="60"/>
      <c r="B57" s="75" t="s">
        <v>29</v>
      </c>
      <c r="C57" s="76">
        <v>42520</v>
      </c>
      <c r="D57" s="79" t="s">
        <v>35</v>
      </c>
      <c r="E57" s="80">
        <f>SUM(C57-2)</f>
        <v>42518</v>
      </c>
      <c r="F57" s="60"/>
      <c r="G57" s="73" t="s">
        <v>29</v>
      </c>
      <c r="H57" s="118">
        <v>42555</v>
      </c>
      <c r="I57" s="163"/>
      <c r="J57" s="164"/>
      <c r="K57" s="60"/>
      <c r="L57" s="60"/>
    </row>
    <row r="58" spans="1:12" ht="16.5" customHeight="1">
      <c r="A58" s="60"/>
      <c r="B58" s="75" t="s">
        <v>29</v>
      </c>
      <c r="C58" s="76">
        <v>42555</v>
      </c>
      <c r="D58" s="79" t="s">
        <v>35</v>
      </c>
      <c r="E58" s="80">
        <f>SUM(C58-2)</f>
        <v>42553</v>
      </c>
      <c r="F58" s="60"/>
      <c r="G58" s="114" t="s">
        <v>29</v>
      </c>
      <c r="H58" s="115">
        <v>42618</v>
      </c>
      <c r="I58" s="163"/>
      <c r="J58" s="164"/>
      <c r="K58" s="60"/>
      <c r="L58" s="60"/>
    </row>
    <row r="59" spans="1:12">
      <c r="A59" s="60"/>
      <c r="B59" s="75" t="s">
        <v>29</v>
      </c>
      <c r="C59" s="76">
        <v>42618</v>
      </c>
      <c r="D59" s="79" t="s">
        <v>35</v>
      </c>
      <c r="E59" s="80">
        <f t="shared" ref="E59:E62" si="4">SUM(C59-2)</f>
        <v>42616</v>
      </c>
      <c r="F59" s="60"/>
      <c r="G59" s="75" t="s">
        <v>37</v>
      </c>
      <c r="H59" s="76">
        <v>42698</v>
      </c>
      <c r="I59" s="60"/>
      <c r="J59" s="60"/>
      <c r="K59" s="60"/>
      <c r="L59" s="60"/>
    </row>
    <row r="60" spans="1:12">
      <c r="A60" s="60"/>
      <c r="B60" s="75" t="s">
        <v>29</v>
      </c>
      <c r="C60" s="76">
        <v>42653</v>
      </c>
      <c r="D60" s="79" t="s">
        <v>35</v>
      </c>
      <c r="E60" s="80">
        <f t="shared" si="4"/>
        <v>42651</v>
      </c>
      <c r="F60" s="60"/>
      <c r="G60" s="75" t="s">
        <v>41</v>
      </c>
      <c r="H60" s="76">
        <f>SUM(H59+1)</f>
        <v>42699</v>
      </c>
      <c r="I60" s="60"/>
      <c r="J60" s="60"/>
      <c r="K60" s="60"/>
      <c r="L60" s="60"/>
    </row>
    <row r="61" spans="1:12">
      <c r="A61" s="60"/>
      <c r="B61" s="75" t="s">
        <v>29</v>
      </c>
      <c r="C61" s="76">
        <v>42730</v>
      </c>
      <c r="D61" s="79" t="s">
        <v>35</v>
      </c>
      <c r="E61" s="80">
        <f t="shared" si="4"/>
        <v>42728</v>
      </c>
      <c r="F61" s="60"/>
      <c r="G61" s="75" t="s">
        <v>41</v>
      </c>
      <c r="H61" s="82">
        <v>42727</v>
      </c>
      <c r="I61" s="60"/>
      <c r="J61" s="60"/>
      <c r="K61" s="60"/>
      <c r="L61" s="60"/>
    </row>
    <row r="62" spans="1:12" ht="15" customHeight="1" thickBot="1">
      <c r="A62" s="60"/>
      <c r="B62" s="83" t="s">
        <v>29</v>
      </c>
      <c r="C62" s="84">
        <v>42737</v>
      </c>
      <c r="D62" s="88" t="s">
        <v>35</v>
      </c>
      <c r="E62" s="89">
        <f t="shared" si="4"/>
        <v>42735</v>
      </c>
      <c r="F62" s="60"/>
      <c r="G62" s="75" t="s">
        <v>29</v>
      </c>
      <c r="H62" s="82">
        <v>42730</v>
      </c>
      <c r="K62" s="60"/>
      <c r="L62" s="60"/>
    </row>
    <row r="63" spans="1:12">
      <c r="A63" s="60"/>
      <c r="B63" s="85"/>
      <c r="C63" s="86"/>
      <c r="D63" s="74"/>
      <c r="E63" s="87"/>
      <c r="F63" s="60"/>
      <c r="G63" s="73" t="s">
        <v>41</v>
      </c>
      <c r="H63" s="82">
        <v>42734</v>
      </c>
      <c r="K63" s="60"/>
      <c r="L63" s="60"/>
    </row>
    <row r="64" spans="1:12" ht="15" customHeight="1" thickBot="1">
      <c r="A64" s="60"/>
      <c r="B64" s="85"/>
      <c r="C64" s="86"/>
      <c r="D64" s="74"/>
      <c r="E64" s="87"/>
      <c r="F64" s="60"/>
      <c r="G64" s="83" t="s">
        <v>29</v>
      </c>
      <c r="H64" s="84">
        <v>42737</v>
      </c>
      <c r="I64" s="163" t="s">
        <v>53</v>
      </c>
      <c r="J64" s="164"/>
      <c r="K64" s="60"/>
      <c r="L64" s="60"/>
    </row>
    <row r="65" spans="1:12">
      <c r="A65" s="60"/>
      <c r="B65" s="134"/>
      <c r="C65" s="135"/>
      <c r="D65" s="136"/>
      <c r="E65" s="136"/>
      <c r="F65" s="60"/>
      <c r="G65" s="90"/>
      <c r="H65" s="119"/>
      <c r="I65" s="164"/>
      <c r="J65" s="164"/>
      <c r="K65" s="60"/>
      <c r="L65" s="60"/>
    </row>
    <row r="66" spans="1:12">
      <c r="A66" s="60"/>
      <c r="B66" s="134"/>
      <c r="C66" s="135"/>
      <c r="D66" s="136"/>
      <c r="E66" s="136"/>
      <c r="F66" s="60"/>
      <c r="K66" s="60"/>
      <c r="L66" s="60"/>
    </row>
    <row r="67" spans="1:12">
      <c r="A67" s="60"/>
      <c r="B67" s="134"/>
      <c r="C67" s="135"/>
      <c r="D67" s="136"/>
      <c r="E67" s="136"/>
      <c r="F67" s="60"/>
      <c r="K67" s="60"/>
      <c r="L67" s="60"/>
    </row>
    <row r="68" spans="1:12">
      <c r="A68" s="60"/>
      <c r="B68" s="134"/>
      <c r="C68" s="135"/>
      <c r="D68" s="136"/>
      <c r="E68" s="136"/>
      <c r="F68" s="60"/>
      <c r="K68" s="60"/>
      <c r="L68" s="60"/>
    </row>
    <row r="69" spans="1:12">
      <c r="A69" s="60"/>
      <c r="B69" s="60"/>
      <c r="C69" s="60"/>
      <c r="D69" s="60"/>
      <c r="E69" s="60"/>
      <c r="F69" s="60"/>
      <c r="K69" s="60"/>
      <c r="L69" s="60"/>
    </row>
    <row r="70" spans="1:12">
      <c r="B70" s="60"/>
      <c r="C70" s="60"/>
      <c r="D70" s="60"/>
      <c r="E70" s="60"/>
    </row>
    <row r="71" spans="1:12">
      <c r="A71" t="s">
        <v>54</v>
      </c>
    </row>
  </sheetData>
  <sheetProtection selectLockedCells="1" selectUnlockedCells="1"/>
  <customSheetViews>
    <customSheetView guid="{07A7BD41-640A-4635-A40E-427AAFE0EAF0}" scale="80" fitToPage="1">
      <pane ySplit="2" topLeftCell="A36" activePane="bottomLeft" state="frozen"/>
      <selection pane="bottomLeft" activeCell="H51" sqref="H51"/>
      <pageMargins left="0.12" right="0.12" top="0.2" bottom="0.32" header="0.06" footer="0.2"/>
      <printOptions horizontalCentered="1"/>
      <pageSetup scale="67" orientation="portrait" cellComments="asDisplayed" r:id="rId1"/>
      <headerFooter>
        <oddFooter>&amp;L&amp;Z&amp;F</oddFooter>
      </headerFooter>
    </customSheetView>
  </customSheetViews>
  <mergeCells count="24">
    <mergeCell ref="I55:J58"/>
    <mergeCell ref="I64:J65"/>
    <mergeCell ref="B65:B68"/>
    <mergeCell ref="C65:C68"/>
    <mergeCell ref="D65:E68"/>
    <mergeCell ref="G22:H22"/>
    <mergeCell ref="I41:J41"/>
    <mergeCell ref="B53:E53"/>
    <mergeCell ref="G53:J53"/>
    <mergeCell ref="B54:C54"/>
    <mergeCell ref="D54:E54"/>
    <mergeCell ref="G54:H54"/>
    <mergeCell ref="A19:K19"/>
    <mergeCell ref="A1:K1"/>
    <mergeCell ref="A2:K2"/>
    <mergeCell ref="B7:K8"/>
    <mergeCell ref="A11:K11"/>
    <mergeCell ref="A12:K12"/>
    <mergeCell ref="A13:K13"/>
    <mergeCell ref="A14:K14"/>
    <mergeCell ref="A15:K15"/>
    <mergeCell ref="A16:K16"/>
    <mergeCell ref="A17:K17"/>
    <mergeCell ref="A18:K18"/>
  </mergeCells>
  <printOptions horizontalCentered="1"/>
  <pageMargins left="0.12" right="0.12" top="0.2" bottom="0.32" header="0.06" footer="0.2"/>
  <pageSetup scale="67" orientation="portrait" cellComments="asDisplayed" r:id="rId2"/>
  <headerFooter>
    <oddFooter>&amp;L&amp;Z&amp;F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1"/>
  <sheetViews>
    <sheetView topLeftCell="A49" zoomScale="75" zoomScaleNormal="75" workbookViewId="0">
      <selection activeCell="M18" sqref="M18"/>
    </sheetView>
  </sheetViews>
  <sheetFormatPr defaultRowHeight="15"/>
  <cols>
    <col min="1" max="1" width="11.42578125" customWidth="1"/>
    <col min="2" max="2" width="12.140625" customWidth="1"/>
    <col min="3" max="3" width="11.85546875" customWidth="1"/>
    <col min="4" max="4" width="12.140625" customWidth="1"/>
    <col min="5" max="5" width="11.42578125" customWidth="1"/>
    <col min="6" max="6" width="11" customWidth="1"/>
    <col min="7" max="7" width="10.85546875" customWidth="1"/>
    <col min="8" max="8" width="11.140625" customWidth="1"/>
    <col min="9" max="9" width="13.5703125" customWidth="1"/>
    <col min="10" max="10" width="13.7109375" customWidth="1"/>
    <col min="11" max="11" width="18.85546875" customWidth="1"/>
  </cols>
  <sheetData>
    <row r="1" spans="1:11" ht="20.2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0.25">
      <c r="A3" s="213" t="s">
        <v>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5" spans="1:11" ht="18.7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0.25">
      <c r="A9" s="214" t="s">
        <v>5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</row>
    <row r="10" spans="1:11" ht="18.75">
      <c r="A10" s="214" t="s">
        <v>6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1" ht="15.75">
      <c r="A11" s="215" t="s">
        <v>7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</row>
    <row r="12" spans="1:11" ht="18">
      <c r="A12" s="211" t="s">
        <v>8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</row>
    <row r="13" spans="1:11">
      <c r="A13" s="195" t="s">
        <v>9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</row>
    <row r="14" spans="1:11">
      <c r="A14" s="195" t="s">
        <v>10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</row>
    <row r="15" spans="1:11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</row>
    <row r="16" spans="1:11">
      <c r="A16" s="197" t="s">
        <v>11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</row>
    <row r="17" spans="1:11">
      <c r="A17" s="196" t="s">
        <v>12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</row>
    <row r="18" spans="1:11" ht="15.75" thickBot="1">
      <c r="A18" s="4"/>
      <c r="B18" s="4"/>
      <c r="C18" s="4"/>
      <c r="D18" s="4"/>
      <c r="E18" s="4"/>
      <c r="F18" s="4"/>
      <c r="G18" s="4"/>
      <c r="H18" s="4"/>
      <c r="I18" s="4"/>
    </row>
    <row r="19" spans="1:11" ht="18">
      <c r="C19" s="5" t="s">
        <v>13</v>
      </c>
      <c r="D19" s="6"/>
      <c r="E19" s="6"/>
      <c r="F19" s="6"/>
      <c r="G19" s="5" t="s">
        <v>14</v>
      </c>
      <c r="H19" s="7"/>
    </row>
    <row r="20" spans="1:11" ht="18.75" thickBot="1">
      <c r="C20" s="8" t="s">
        <v>15</v>
      </c>
      <c r="D20" s="9"/>
      <c r="E20" s="10" t="s">
        <v>16</v>
      </c>
      <c r="F20" s="11"/>
      <c r="G20" s="198" t="s">
        <v>17</v>
      </c>
      <c r="H20" s="199"/>
    </row>
    <row r="21" spans="1:11">
      <c r="C21" s="12" t="s">
        <v>18</v>
      </c>
      <c r="D21" s="13">
        <v>39776</v>
      </c>
      <c r="E21" s="14" t="s">
        <v>19</v>
      </c>
      <c r="F21" s="15">
        <f>SUM(D21+13)</f>
        <v>39789</v>
      </c>
      <c r="G21" s="16" t="s">
        <v>20</v>
      </c>
      <c r="H21" s="17">
        <f>F21+11</f>
        <v>39800</v>
      </c>
    </row>
    <row r="22" spans="1:11">
      <c r="C22" s="18" t="s">
        <v>18</v>
      </c>
      <c r="D22" s="19">
        <f>SUM(D21+14)</f>
        <v>39790</v>
      </c>
      <c r="E22" s="20" t="s">
        <v>19</v>
      </c>
      <c r="F22" s="21">
        <f>SUM(F21+14)</f>
        <v>39803</v>
      </c>
      <c r="G22" s="22" t="s">
        <v>20</v>
      </c>
      <c r="H22" s="23">
        <f>H21+14</f>
        <v>39814</v>
      </c>
    </row>
    <row r="23" spans="1:11">
      <c r="C23" s="12" t="s">
        <v>18</v>
      </c>
      <c r="D23" s="13">
        <f>SUM(D22+14)</f>
        <v>39804</v>
      </c>
      <c r="E23" s="14" t="s">
        <v>19</v>
      </c>
      <c r="F23" s="15">
        <f>SUM(F22+14)</f>
        <v>39817</v>
      </c>
      <c r="G23" s="24" t="s">
        <v>20</v>
      </c>
      <c r="H23" s="17">
        <f>H22+14</f>
        <v>39828</v>
      </c>
    </row>
    <row r="24" spans="1:11">
      <c r="C24" s="18" t="s">
        <v>18</v>
      </c>
      <c r="D24" s="19">
        <f>SUM(D23+14)</f>
        <v>39818</v>
      </c>
      <c r="E24" s="20" t="s">
        <v>19</v>
      </c>
      <c r="F24" s="21">
        <f>SUM(F23+14)</f>
        <v>39831</v>
      </c>
      <c r="G24" s="25" t="s">
        <v>20</v>
      </c>
      <c r="H24" s="26">
        <f>H23+14</f>
        <v>39842</v>
      </c>
    </row>
    <row r="25" spans="1:11">
      <c r="C25" s="12" t="s">
        <v>18</v>
      </c>
      <c r="D25" s="13">
        <f t="shared" ref="D25:D50" si="0">SUM(D24+14)</f>
        <v>39832</v>
      </c>
      <c r="E25" s="14" t="s">
        <v>19</v>
      </c>
      <c r="F25" s="15">
        <f t="shared" ref="F25:F50" si="1">SUM(F24+14)</f>
        <v>39845</v>
      </c>
      <c r="G25" s="24" t="s">
        <v>20</v>
      </c>
      <c r="H25" s="17">
        <f t="shared" ref="H25:H50" si="2">H24+14</f>
        <v>39856</v>
      </c>
    </row>
    <row r="26" spans="1:11">
      <c r="C26" s="18" t="s">
        <v>18</v>
      </c>
      <c r="D26" s="19">
        <f t="shared" si="0"/>
        <v>39846</v>
      </c>
      <c r="E26" s="20" t="s">
        <v>19</v>
      </c>
      <c r="F26" s="21">
        <f t="shared" si="1"/>
        <v>39859</v>
      </c>
      <c r="G26" s="25" t="s">
        <v>20</v>
      </c>
      <c r="H26" s="26">
        <f t="shared" si="2"/>
        <v>39870</v>
      </c>
    </row>
    <row r="27" spans="1:11">
      <c r="C27" s="12" t="s">
        <v>18</v>
      </c>
      <c r="D27" s="13">
        <f t="shared" si="0"/>
        <v>39860</v>
      </c>
      <c r="E27" s="14" t="s">
        <v>19</v>
      </c>
      <c r="F27" s="15">
        <f t="shared" si="1"/>
        <v>39873</v>
      </c>
      <c r="G27" s="24" t="s">
        <v>20</v>
      </c>
      <c r="H27" s="17">
        <f t="shared" si="2"/>
        <v>39884</v>
      </c>
    </row>
    <row r="28" spans="1:11">
      <c r="C28" s="18" t="s">
        <v>18</v>
      </c>
      <c r="D28" s="19">
        <f t="shared" si="0"/>
        <v>39874</v>
      </c>
      <c r="E28" s="20" t="s">
        <v>19</v>
      </c>
      <c r="F28" s="21">
        <f t="shared" si="1"/>
        <v>39887</v>
      </c>
      <c r="G28" s="25" t="s">
        <v>20</v>
      </c>
      <c r="H28" s="26">
        <f t="shared" si="2"/>
        <v>39898</v>
      </c>
    </row>
    <row r="29" spans="1:11">
      <c r="C29" s="12" t="s">
        <v>18</v>
      </c>
      <c r="D29" s="13">
        <f t="shared" si="0"/>
        <v>39888</v>
      </c>
      <c r="E29" s="14" t="s">
        <v>19</v>
      </c>
      <c r="F29" s="15">
        <f t="shared" si="1"/>
        <v>39901</v>
      </c>
      <c r="G29" s="24" t="s">
        <v>20</v>
      </c>
      <c r="H29" s="17">
        <f t="shared" si="2"/>
        <v>39912</v>
      </c>
    </row>
    <row r="30" spans="1:11">
      <c r="C30" s="18" t="s">
        <v>18</v>
      </c>
      <c r="D30" s="19">
        <f t="shared" si="0"/>
        <v>39902</v>
      </c>
      <c r="E30" s="20" t="s">
        <v>19</v>
      </c>
      <c r="F30" s="21">
        <f t="shared" si="1"/>
        <v>39915</v>
      </c>
      <c r="G30" s="25" t="s">
        <v>20</v>
      </c>
      <c r="H30" s="26">
        <f t="shared" si="2"/>
        <v>39926</v>
      </c>
    </row>
    <row r="31" spans="1:11">
      <c r="C31" s="12" t="s">
        <v>18</v>
      </c>
      <c r="D31" s="13">
        <f t="shared" si="0"/>
        <v>39916</v>
      </c>
      <c r="E31" s="14" t="s">
        <v>19</v>
      </c>
      <c r="F31" s="15">
        <f t="shared" si="1"/>
        <v>39929</v>
      </c>
      <c r="G31" s="24" t="s">
        <v>20</v>
      </c>
      <c r="H31" s="17">
        <f t="shared" si="2"/>
        <v>39940</v>
      </c>
    </row>
    <row r="32" spans="1:11">
      <c r="C32" s="18" t="s">
        <v>18</v>
      </c>
      <c r="D32" s="19">
        <f t="shared" si="0"/>
        <v>39930</v>
      </c>
      <c r="E32" s="20" t="s">
        <v>19</v>
      </c>
      <c r="F32" s="21">
        <f t="shared" si="1"/>
        <v>39943</v>
      </c>
      <c r="G32" s="25" t="s">
        <v>20</v>
      </c>
      <c r="H32" s="26">
        <f t="shared" si="2"/>
        <v>39954</v>
      </c>
    </row>
    <row r="33" spans="3:9">
      <c r="C33" s="12" t="s">
        <v>18</v>
      </c>
      <c r="D33" s="13">
        <f t="shared" si="0"/>
        <v>39944</v>
      </c>
      <c r="E33" s="14" t="s">
        <v>19</v>
      </c>
      <c r="F33" s="15">
        <f t="shared" si="1"/>
        <v>39957</v>
      </c>
      <c r="G33" s="24" t="s">
        <v>20</v>
      </c>
      <c r="H33" s="17">
        <f t="shared" si="2"/>
        <v>39968</v>
      </c>
    </row>
    <row r="34" spans="3:9">
      <c r="C34" s="18" t="s">
        <v>18</v>
      </c>
      <c r="D34" s="19">
        <f t="shared" si="0"/>
        <v>39958</v>
      </c>
      <c r="E34" s="20" t="s">
        <v>19</v>
      </c>
      <c r="F34" s="21">
        <f t="shared" si="1"/>
        <v>39971</v>
      </c>
      <c r="G34" s="25" t="s">
        <v>20</v>
      </c>
      <c r="H34" s="26">
        <f t="shared" si="2"/>
        <v>39982</v>
      </c>
    </row>
    <row r="35" spans="3:9">
      <c r="C35" s="12" t="s">
        <v>18</v>
      </c>
      <c r="D35" s="13">
        <f t="shared" si="0"/>
        <v>39972</v>
      </c>
      <c r="E35" s="14" t="s">
        <v>19</v>
      </c>
      <c r="F35" s="15">
        <f t="shared" si="1"/>
        <v>39985</v>
      </c>
      <c r="G35" s="24" t="s">
        <v>20</v>
      </c>
      <c r="H35" s="17">
        <f t="shared" si="2"/>
        <v>39996</v>
      </c>
    </row>
    <row r="36" spans="3:9">
      <c r="C36" s="18" t="s">
        <v>18</v>
      </c>
      <c r="D36" s="19">
        <f t="shared" si="0"/>
        <v>39986</v>
      </c>
      <c r="E36" s="20" t="s">
        <v>19</v>
      </c>
      <c r="F36" s="21">
        <f t="shared" si="1"/>
        <v>39999</v>
      </c>
      <c r="G36" s="25" t="s">
        <v>20</v>
      </c>
      <c r="H36" s="26">
        <f t="shared" si="2"/>
        <v>40010</v>
      </c>
    </row>
    <row r="37" spans="3:9">
      <c r="C37" s="12" t="s">
        <v>18</v>
      </c>
      <c r="D37" s="13">
        <f t="shared" si="0"/>
        <v>40000</v>
      </c>
      <c r="E37" s="14" t="s">
        <v>19</v>
      </c>
      <c r="F37" s="15">
        <f t="shared" si="1"/>
        <v>40013</v>
      </c>
      <c r="G37" s="24" t="s">
        <v>20</v>
      </c>
      <c r="H37" s="17">
        <f t="shared" si="2"/>
        <v>40024</v>
      </c>
    </row>
    <row r="38" spans="3:9">
      <c r="C38" s="18" t="s">
        <v>18</v>
      </c>
      <c r="D38" s="19">
        <f t="shared" si="0"/>
        <v>40014</v>
      </c>
      <c r="E38" s="20" t="s">
        <v>19</v>
      </c>
      <c r="F38" s="21">
        <f t="shared" si="1"/>
        <v>40027</v>
      </c>
      <c r="G38" s="25" t="s">
        <v>20</v>
      </c>
      <c r="H38" s="26">
        <f t="shared" si="2"/>
        <v>40038</v>
      </c>
    </row>
    <row r="39" spans="3:9">
      <c r="C39" s="12" t="s">
        <v>18</v>
      </c>
      <c r="D39" s="13">
        <f t="shared" si="0"/>
        <v>40028</v>
      </c>
      <c r="E39" s="14" t="s">
        <v>19</v>
      </c>
      <c r="F39" s="15">
        <f t="shared" si="1"/>
        <v>40041</v>
      </c>
      <c r="G39" s="24" t="s">
        <v>20</v>
      </c>
      <c r="H39" s="17">
        <f t="shared" si="2"/>
        <v>40052</v>
      </c>
    </row>
    <row r="40" spans="3:9">
      <c r="C40" s="18" t="s">
        <v>18</v>
      </c>
      <c r="D40" s="19">
        <f t="shared" si="0"/>
        <v>40042</v>
      </c>
      <c r="E40" s="20" t="s">
        <v>19</v>
      </c>
      <c r="F40" s="21">
        <f t="shared" si="1"/>
        <v>40055</v>
      </c>
      <c r="G40" s="25" t="s">
        <v>20</v>
      </c>
      <c r="H40" s="26">
        <f t="shared" si="2"/>
        <v>40066</v>
      </c>
    </row>
    <row r="41" spans="3:9">
      <c r="C41" s="12" t="s">
        <v>18</v>
      </c>
      <c r="D41" s="13">
        <f t="shared" si="0"/>
        <v>40056</v>
      </c>
      <c r="E41" s="14" t="s">
        <v>19</v>
      </c>
      <c r="F41" s="15">
        <f t="shared" si="1"/>
        <v>40069</v>
      </c>
      <c r="G41" s="24" t="s">
        <v>20</v>
      </c>
      <c r="H41" s="17">
        <f t="shared" si="2"/>
        <v>40080</v>
      </c>
    </row>
    <row r="42" spans="3:9">
      <c r="C42" s="18" t="s">
        <v>18</v>
      </c>
      <c r="D42" s="19">
        <f t="shared" si="0"/>
        <v>40070</v>
      </c>
      <c r="E42" s="20" t="s">
        <v>19</v>
      </c>
      <c r="F42" s="21">
        <f t="shared" si="1"/>
        <v>40083</v>
      </c>
      <c r="G42" s="25" t="s">
        <v>20</v>
      </c>
      <c r="H42" s="26">
        <f t="shared" si="2"/>
        <v>40094</v>
      </c>
    </row>
    <row r="43" spans="3:9">
      <c r="C43" s="12" t="s">
        <v>18</v>
      </c>
      <c r="D43" s="13">
        <f t="shared" si="0"/>
        <v>40084</v>
      </c>
      <c r="E43" s="14" t="s">
        <v>19</v>
      </c>
      <c r="F43" s="15">
        <f t="shared" si="1"/>
        <v>40097</v>
      </c>
      <c r="G43" s="24" t="s">
        <v>20</v>
      </c>
      <c r="H43" s="17">
        <f t="shared" si="2"/>
        <v>40108</v>
      </c>
    </row>
    <row r="44" spans="3:9">
      <c r="C44" s="18" t="s">
        <v>18</v>
      </c>
      <c r="D44" s="19">
        <f t="shared" si="0"/>
        <v>40098</v>
      </c>
      <c r="E44" s="20" t="s">
        <v>19</v>
      </c>
      <c r="F44" s="21">
        <f t="shared" si="1"/>
        <v>40111</v>
      </c>
      <c r="G44" s="25" t="s">
        <v>20</v>
      </c>
      <c r="H44" s="26">
        <f t="shared" si="2"/>
        <v>40122</v>
      </c>
    </row>
    <row r="45" spans="3:9">
      <c r="C45" s="12" t="s">
        <v>18</v>
      </c>
      <c r="D45" s="13">
        <f t="shared" si="0"/>
        <v>40112</v>
      </c>
      <c r="E45" s="14" t="s">
        <v>19</v>
      </c>
      <c r="F45" s="15">
        <f t="shared" si="1"/>
        <v>40125</v>
      </c>
      <c r="G45" s="24" t="s">
        <v>20</v>
      </c>
      <c r="H45" s="17">
        <f t="shared" si="2"/>
        <v>40136</v>
      </c>
    </row>
    <row r="46" spans="3:9">
      <c r="C46" s="18" t="s">
        <v>18</v>
      </c>
      <c r="D46" s="19">
        <f t="shared" si="0"/>
        <v>40126</v>
      </c>
      <c r="E46" s="20" t="s">
        <v>19</v>
      </c>
      <c r="F46" s="21">
        <f t="shared" si="1"/>
        <v>40139</v>
      </c>
      <c r="G46" s="25" t="s">
        <v>20</v>
      </c>
      <c r="H46" s="26">
        <f t="shared" si="2"/>
        <v>40150</v>
      </c>
    </row>
    <row r="47" spans="3:9">
      <c r="C47" s="12" t="s">
        <v>18</v>
      </c>
      <c r="D47" s="13">
        <f t="shared" si="0"/>
        <v>40140</v>
      </c>
      <c r="E47" s="14" t="s">
        <v>19</v>
      </c>
      <c r="F47" s="15">
        <f t="shared" si="1"/>
        <v>40153</v>
      </c>
      <c r="G47" s="24" t="s">
        <v>20</v>
      </c>
      <c r="H47" s="17">
        <f t="shared" si="2"/>
        <v>40164</v>
      </c>
    </row>
    <row r="48" spans="3:9">
      <c r="C48" s="27" t="s">
        <v>18</v>
      </c>
      <c r="D48" s="28">
        <f t="shared" si="0"/>
        <v>40154</v>
      </c>
      <c r="E48" s="29" t="s">
        <v>19</v>
      </c>
      <c r="F48" s="30">
        <f t="shared" si="1"/>
        <v>40167</v>
      </c>
      <c r="G48" s="31" t="s">
        <v>21</v>
      </c>
      <c r="H48" s="32">
        <f>H46+28-1</f>
        <v>40177</v>
      </c>
      <c r="I48" s="33" t="s">
        <v>22</v>
      </c>
    </row>
    <row r="49" spans="2:10">
      <c r="C49" s="12" t="s">
        <v>18</v>
      </c>
      <c r="D49" s="13">
        <f t="shared" si="0"/>
        <v>40168</v>
      </c>
      <c r="E49" s="14" t="s">
        <v>19</v>
      </c>
      <c r="F49" s="13">
        <f t="shared" si="1"/>
        <v>40181</v>
      </c>
      <c r="G49" s="24" t="s">
        <v>20</v>
      </c>
      <c r="H49" s="17">
        <f>H48+15</f>
        <v>40192</v>
      </c>
    </row>
    <row r="50" spans="2:10" ht="15.75" thickBot="1">
      <c r="C50" s="34" t="s">
        <v>18</v>
      </c>
      <c r="D50" s="35">
        <f t="shared" si="0"/>
        <v>40182</v>
      </c>
      <c r="E50" s="36" t="s">
        <v>19</v>
      </c>
      <c r="F50" s="37">
        <f t="shared" si="1"/>
        <v>40195</v>
      </c>
      <c r="G50" s="38" t="s">
        <v>20</v>
      </c>
      <c r="H50" s="39">
        <f t="shared" si="2"/>
        <v>40206</v>
      </c>
    </row>
    <row r="51" spans="2:10" ht="15.75" thickBot="1"/>
    <row r="52" spans="2:10" ht="15.75" thickBot="1">
      <c r="B52" s="200" t="s">
        <v>23</v>
      </c>
      <c r="C52" s="201"/>
      <c r="D52" s="201"/>
      <c r="E52" s="202"/>
      <c r="G52" s="203" t="s">
        <v>24</v>
      </c>
      <c r="H52" s="204"/>
      <c r="I52" s="204"/>
      <c r="J52" s="205"/>
    </row>
    <row r="53" spans="2:10" ht="15.75" thickBot="1">
      <c r="B53" s="206" t="s">
        <v>25</v>
      </c>
      <c r="C53" s="207"/>
      <c r="D53" s="206" t="s">
        <v>26</v>
      </c>
      <c r="E53" s="208"/>
      <c r="G53" s="209" t="s">
        <v>27</v>
      </c>
      <c r="H53" s="210"/>
      <c r="I53" s="40" t="s">
        <v>28</v>
      </c>
      <c r="J53" s="40"/>
    </row>
    <row r="54" spans="2:10">
      <c r="B54" s="187" t="s">
        <v>29</v>
      </c>
      <c r="C54" s="190">
        <v>39805</v>
      </c>
      <c r="D54" s="181" t="s">
        <v>30</v>
      </c>
      <c r="E54" s="182"/>
      <c r="G54" s="41" t="s">
        <v>29</v>
      </c>
      <c r="H54" s="42">
        <v>39805</v>
      </c>
      <c r="I54" s="43" t="s">
        <v>31</v>
      </c>
      <c r="J54" s="40"/>
    </row>
    <row r="55" spans="2:10">
      <c r="B55" s="188"/>
      <c r="C55" s="191"/>
      <c r="D55" s="183"/>
      <c r="E55" s="184"/>
      <c r="G55" s="44" t="s">
        <v>32</v>
      </c>
      <c r="H55" s="45">
        <v>39806</v>
      </c>
      <c r="I55" s="46" t="s">
        <v>33</v>
      </c>
      <c r="J55" s="47"/>
    </row>
    <row r="56" spans="2:10">
      <c r="B56" s="188"/>
      <c r="C56" s="191"/>
      <c r="D56" s="183"/>
      <c r="E56" s="184"/>
      <c r="G56" s="44" t="s">
        <v>29</v>
      </c>
      <c r="H56" s="42">
        <v>39812</v>
      </c>
      <c r="I56" s="193" t="s">
        <v>34</v>
      </c>
      <c r="J56" s="194"/>
    </row>
    <row r="57" spans="2:10" ht="15.75" thickBot="1">
      <c r="B57" s="189"/>
      <c r="C57" s="192"/>
      <c r="D57" s="185"/>
      <c r="E57" s="186"/>
      <c r="G57" s="48" t="s">
        <v>32</v>
      </c>
      <c r="H57" s="49">
        <v>39813</v>
      </c>
      <c r="I57" s="193"/>
      <c r="J57" s="194"/>
    </row>
    <row r="58" spans="2:10">
      <c r="B58" s="50" t="s">
        <v>29</v>
      </c>
      <c r="C58" s="51">
        <v>39812</v>
      </c>
      <c r="D58" s="52" t="s">
        <v>35</v>
      </c>
      <c r="E58" s="53">
        <f>SUM(C58-2)</f>
        <v>39810</v>
      </c>
      <c r="G58" s="48" t="s">
        <v>29</v>
      </c>
      <c r="H58" s="54">
        <v>39833</v>
      </c>
      <c r="I58" s="193"/>
      <c r="J58" s="194"/>
    </row>
    <row r="59" spans="2:10">
      <c r="B59" s="48" t="s">
        <v>29</v>
      </c>
      <c r="C59" s="55">
        <v>39833</v>
      </c>
      <c r="D59" s="52" t="s">
        <v>36</v>
      </c>
      <c r="E59" s="53">
        <f>SUM(C59-1)</f>
        <v>39832</v>
      </c>
      <c r="G59" s="48" t="s">
        <v>29</v>
      </c>
      <c r="H59" s="54">
        <v>39959</v>
      </c>
      <c r="I59" s="193"/>
      <c r="J59" s="194"/>
    </row>
    <row r="60" spans="2:10">
      <c r="B60" s="48" t="s">
        <v>29</v>
      </c>
      <c r="C60" s="55">
        <v>39861</v>
      </c>
      <c r="D60" s="48" t="s">
        <v>36</v>
      </c>
      <c r="E60" s="49">
        <f>C60-1</f>
        <v>39860</v>
      </c>
      <c r="G60" s="48" t="s">
        <v>37</v>
      </c>
      <c r="H60" s="56">
        <v>39997</v>
      </c>
    </row>
    <row r="61" spans="2:10">
      <c r="B61" s="48" t="s">
        <v>29</v>
      </c>
      <c r="C61" s="55">
        <v>39959</v>
      </c>
      <c r="D61" s="48" t="s">
        <v>36</v>
      </c>
      <c r="E61" s="49">
        <f>C61-1</f>
        <v>39958</v>
      </c>
      <c r="G61" s="167" t="s">
        <v>29</v>
      </c>
      <c r="H61" s="170">
        <v>40057</v>
      </c>
      <c r="I61" s="173" t="s">
        <v>38</v>
      </c>
      <c r="J61" s="174"/>
    </row>
    <row r="62" spans="2:10">
      <c r="B62" s="48" t="s">
        <v>29</v>
      </c>
      <c r="C62" s="55">
        <v>40057</v>
      </c>
      <c r="D62" s="48" t="s">
        <v>36</v>
      </c>
      <c r="E62" s="49">
        <f>C62-1</f>
        <v>40056</v>
      </c>
      <c r="G62" s="168"/>
      <c r="H62" s="171"/>
      <c r="I62" s="173"/>
      <c r="J62" s="174"/>
    </row>
    <row r="63" spans="2:10">
      <c r="B63" s="44" t="s">
        <v>29</v>
      </c>
      <c r="C63" s="57">
        <v>40099</v>
      </c>
      <c r="D63" s="44" t="s">
        <v>36</v>
      </c>
      <c r="E63" s="45">
        <f>C63-1</f>
        <v>40098</v>
      </c>
      <c r="G63" s="168"/>
      <c r="H63" s="171"/>
      <c r="I63" s="173"/>
      <c r="J63" s="174"/>
    </row>
    <row r="64" spans="2:10" ht="15.75" thickBot="1">
      <c r="B64" s="44" t="s">
        <v>29</v>
      </c>
      <c r="C64" s="57">
        <v>40127</v>
      </c>
      <c r="D64" s="44" t="s">
        <v>36</v>
      </c>
      <c r="E64" s="45">
        <f>C64-1</f>
        <v>40126</v>
      </c>
      <c r="G64" s="169"/>
      <c r="H64" s="172"/>
      <c r="I64" s="173"/>
      <c r="J64" s="174"/>
    </row>
    <row r="65" spans="2:10">
      <c r="B65" s="175" t="s">
        <v>39</v>
      </c>
      <c r="C65" s="178">
        <v>39806</v>
      </c>
      <c r="D65" s="181" t="s">
        <v>40</v>
      </c>
      <c r="E65" s="182"/>
      <c r="G65" s="48" t="s">
        <v>37</v>
      </c>
      <c r="H65" s="49">
        <v>40144</v>
      </c>
    </row>
    <row r="66" spans="2:10">
      <c r="B66" s="176"/>
      <c r="C66" s="179"/>
      <c r="D66" s="183"/>
      <c r="E66" s="184"/>
      <c r="G66" s="48" t="s">
        <v>41</v>
      </c>
      <c r="H66" s="49">
        <v>40145</v>
      </c>
    </row>
    <row r="67" spans="2:10">
      <c r="B67" s="176"/>
      <c r="C67" s="179"/>
      <c r="D67" s="183"/>
      <c r="E67" s="184"/>
      <c r="G67" s="167" t="s">
        <v>32</v>
      </c>
      <c r="H67" s="170">
        <v>40170</v>
      </c>
      <c r="I67" s="173" t="s">
        <v>42</v>
      </c>
      <c r="J67" s="174"/>
    </row>
    <row r="68" spans="2:10" ht="15.75" thickBot="1">
      <c r="B68" s="177"/>
      <c r="C68" s="180"/>
      <c r="D68" s="185"/>
      <c r="E68" s="186"/>
      <c r="G68" s="168"/>
      <c r="H68" s="171"/>
      <c r="I68" s="173"/>
      <c r="J68" s="174"/>
    </row>
    <row r="69" spans="2:10">
      <c r="G69" s="169"/>
      <c r="H69" s="172"/>
      <c r="I69" s="173"/>
      <c r="J69" s="174"/>
    </row>
    <row r="70" spans="2:10">
      <c r="G70" s="44" t="s">
        <v>39</v>
      </c>
      <c r="H70" s="45">
        <v>40171</v>
      </c>
    </row>
    <row r="71" spans="2:10" ht="15.75" thickBot="1">
      <c r="G71" s="58" t="s">
        <v>32</v>
      </c>
      <c r="H71" s="59">
        <v>40177</v>
      </c>
    </row>
  </sheetData>
  <customSheetViews>
    <customSheetView guid="{07A7BD41-640A-4635-A40E-427AAFE0EAF0}" scale="75" topLeftCell="A49">
      <selection activeCell="M18" sqref="M18"/>
      <pageMargins left="0.7" right="0.7" top="0.75" bottom="0.75" header="0.3" footer="0.3"/>
    </customSheetView>
  </customSheetViews>
  <mergeCells count="30">
    <mergeCell ref="A12:K12"/>
    <mergeCell ref="A1:K1"/>
    <mergeCell ref="A3:K3"/>
    <mergeCell ref="A9:K9"/>
    <mergeCell ref="A10:K10"/>
    <mergeCell ref="A11:K11"/>
    <mergeCell ref="B54:B57"/>
    <mergeCell ref="C54:C57"/>
    <mergeCell ref="D54:E57"/>
    <mergeCell ref="I56:J59"/>
    <mergeCell ref="A13:K13"/>
    <mergeCell ref="A14:K14"/>
    <mergeCell ref="A15:K15"/>
    <mergeCell ref="A16:K16"/>
    <mergeCell ref="A17:K17"/>
    <mergeCell ref="G20:H20"/>
    <mergeCell ref="B52:E52"/>
    <mergeCell ref="G52:J52"/>
    <mergeCell ref="B53:C53"/>
    <mergeCell ref="D53:E53"/>
    <mergeCell ref="G53:H53"/>
    <mergeCell ref="G61:G64"/>
    <mergeCell ref="H61:H64"/>
    <mergeCell ref="I61:J64"/>
    <mergeCell ref="B65:B68"/>
    <mergeCell ref="C65:C68"/>
    <mergeCell ref="D65:E68"/>
    <mergeCell ref="G67:G69"/>
    <mergeCell ref="H67:H69"/>
    <mergeCell ref="I67:J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2022 PP&amp;TS Due Date </vt:lpstr>
      <vt:lpstr>2017 PP&amp;TS Due Date </vt:lpstr>
      <vt:lpstr>2016 PP&amp;TS Due Date  </vt:lpstr>
      <vt:lpstr>ORIG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Kelli Krcma</cp:lastModifiedBy>
  <cp:lastPrinted>2020-11-03T16:31:50Z</cp:lastPrinted>
  <dcterms:created xsi:type="dcterms:W3CDTF">2013-06-24T02:03:24Z</dcterms:created>
  <dcterms:modified xsi:type="dcterms:W3CDTF">2022-01-05T21:57:30Z</dcterms:modified>
  <cp:contentStatus/>
</cp:coreProperties>
</file>